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groupe BPCE Sports\challenge tennis 2026\"/>
    </mc:Choice>
  </mc:AlternateContent>
  <xr:revisionPtr revIDLastSave="0" documentId="8_{133607CE-54E0-4E02-B235-BF128390B41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uleChallenge" sheetId="12" r:id="rId1"/>
    <sheet name="RESULTAT" sheetId="15" r:id="rId2"/>
    <sheet name="Résultat équipe" sheetId="14" r:id="rId3"/>
    <sheet name="TableauFemme" sheetId="5" r:id="rId4"/>
    <sheet name="Liste equipe" sheetId="8" r:id="rId5"/>
    <sheet name="TableauFemme (2)" sheetId="11" state="hidden" r:id="rId6"/>
    <sheet name="TableauHomme" sheetId="6" r:id="rId7"/>
    <sheet name="tournoi hommes" sheetId="16" r:id="rId8"/>
    <sheet name="Planning" sheetId="9" r:id="rId9"/>
    <sheet name="PlanningNon" sheetId="7" state="hidden" r:id="rId10"/>
    <sheet name="FeuilMatch" sheetId="13" r:id="rId11"/>
    <sheet name="Compétition" sheetId="1" state="hidden" r:id="rId12"/>
    <sheet name="Chambre" sheetId="2" r:id="rId13"/>
    <sheet name="Total" sheetId="4" state="hidden" r:id="rId14"/>
  </sheets>
  <definedNames>
    <definedName name="_xlnm._FilterDatabase" localSheetId="6" hidden="1">TableauHomme!$A$1:$E$23</definedName>
    <definedName name="_xlnm.Print_Area" localSheetId="4">'Liste equipe'!$A$1:$P$19</definedName>
    <definedName name="_xlnm.Print_Area" localSheetId="0">PouleChallenge!$B$21:$J$41</definedName>
    <definedName name="_xlnm.Print_Area" localSheetId="1">RESULTAT!$A$1:$J$32</definedName>
    <definedName name="_xlnm.Print_Area" localSheetId="3">TableauFemme!$B$1:$M$45</definedName>
    <definedName name="_xlnm.Print_Area" localSheetId="5">'TableauFemme (2)'!$B$1:$V$46</definedName>
    <definedName name="_xlnm.Print_Area" localSheetId="6">TableauHomme!$G$1:$L$147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2" l="1"/>
  <c r="P16" i="12"/>
  <c r="L16" i="12"/>
  <c r="H16" i="12"/>
  <c r="D16" i="12"/>
  <c r="P15" i="12"/>
  <c r="L15" i="12"/>
  <c r="H15" i="12"/>
  <c r="D15" i="12"/>
  <c r="P14" i="12"/>
  <c r="L14" i="12"/>
  <c r="H14" i="12"/>
  <c r="D14" i="12"/>
  <c r="P13" i="12"/>
  <c r="L13" i="12"/>
  <c r="H13" i="12"/>
  <c r="D13" i="12"/>
  <c r="P8" i="12"/>
  <c r="D8" i="12"/>
  <c r="P7" i="12"/>
  <c r="L7" i="12"/>
  <c r="H7" i="12"/>
  <c r="P6" i="12"/>
  <c r="L6" i="12"/>
  <c r="H6" i="12"/>
  <c r="D6" i="12"/>
  <c r="L5" i="12"/>
  <c r="H5" i="12"/>
  <c r="D5" i="12"/>
  <c r="P4" i="12"/>
  <c r="L4" i="12"/>
  <c r="H4" i="12"/>
  <c r="D4" i="12"/>
  <c r="H33" i="5"/>
  <c r="H32" i="5"/>
  <c r="H29" i="5"/>
  <c r="H28" i="5"/>
  <c r="D33" i="5"/>
  <c r="D32" i="5"/>
  <c r="D29" i="5"/>
  <c r="D28" i="5"/>
  <c r="H24" i="5"/>
  <c r="H23" i="5"/>
  <c r="H20" i="5"/>
  <c r="H19" i="5"/>
  <c r="H15" i="5"/>
  <c r="H14" i="5"/>
  <c r="H11" i="5"/>
  <c r="H10" i="5"/>
  <c r="D24" i="5"/>
  <c r="D23" i="5"/>
  <c r="D20" i="5"/>
  <c r="D19" i="5"/>
  <c r="D15" i="5"/>
  <c r="D14" i="5"/>
  <c r="D11" i="5"/>
  <c r="C11" i="12" l="1"/>
  <c r="K2" i="12"/>
  <c r="K11" i="12"/>
  <c r="O2" i="12"/>
  <c r="O11" i="12"/>
  <c r="F37" i="12"/>
  <c r="G2" i="12"/>
  <c r="G11" i="12"/>
  <c r="B32" i="12"/>
  <c r="F32" i="12"/>
  <c r="B33" i="12"/>
  <c r="B28" i="12"/>
  <c r="F28" i="12"/>
  <c r="F36" i="12"/>
  <c r="B29" i="12"/>
  <c r="F29" i="12"/>
  <c r="R34" i="11"/>
  <c r="K34" i="11"/>
  <c r="D34" i="11"/>
  <c r="R33" i="11"/>
  <c r="K33" i="11"/>
  <c r="D33" i="11"/>
  <c r="R30" i="11"/>
  <c r="K30" i="11"/>
  <c r="D30" i="11"/>
  <c r="R29" i="11"/>
  <c r="K29" i="11"/>
  <c r="D29" i="11"/>
  <c r="R26" i="11"/>
  <c r="K26" i="11"/>
  <c r="D26" i="11"/>
  <c r="R25" i="11"/>
  <c r="K25" i="11"/>
  <c r="D25" i="11"/>
  <c r="U22" i="11"/>
  <c r="T22" i="11"/>
  <c r="N22" i="11"/>
  <c r="M22" i="11"/>
  <c r="G22" i="11"/>
  <c r="F22" i="11"/>
  <c r="U21" i="11"/>
  <c r="T21" i="11"/>
  <c r="N21" i="11"/>
  <c r="M21" i="11"/>
  <c r="G21" i="11"/>
  <c r="F21" i="11"/>
  <c r="U20" i="11"/>
  <c r="T20" i="11"/>
  <c r="N20" i="11"/>
  <c r="M20" i="11"/>
  <c r="G20" i="11"/>
  <c r="F20" i="11"/>
  <c r="R16" i="11"/>
  <c r="K16" i="11"/>
  <c r="D16" i="11"/>
  <c r="R15" i="11"/>
  <c r="K15" i="11"/>
  <c r="D15" i="11"/>
  <c r="R12" i="11"/>
  <c r="K12" i="11"/>
  <c r="D12" i="11"/>
  <c r="R11" i="11"/>
  <c r="K11" i="11"/>
  <c r="D11" i="11"/>
  <c r="R8" i="11"/>
  <c r="K8" i="11"/>
  <c r="D8" i="11"/>
  <c r="R7" i="11"/>
  <c r="K7" i="11"/>
  <c r="D7" i="11"/>
  <c r="U4" i="11"/>
  <c r="T4" i="11"/>
  <c r="N4" i="11"/>
  <c r="M4" i="11"/>
  <c r="G4" i="11"/>
  <c r="F4" i="11"/>
  <c r="U3" i="11"/>
  <c r="T3" i="11"/>
  <c r="N3" i="11"/>
  <c r="M3" i="11"/>
  <c r="G3" i="11"/>
  <c r="F3" i="11"/>
  <c r="U2" i="11"/>
  <c r="T2" i="11"/>
  <c r="N2" i="11"/>
  <c r="M2" i="11"/>
  <c r="G2" i="11"/>
  <c r="F2" i="11"/>
  <c r="D8" i="8"/>
  <c r="A15" i="2" l="1"/>
  <c r="A16" i="2" s="1"/>
  <c r="A17" i="2" s="1"/>
  <c r="A18" i="2" s="1"/>
  <c r="P8" i="8" l="1"/>
  <c r="P6" i="8"/>
  <c r="P5" i="8"/>
  <c r="P4" i="8"/>
  <c r="P16" i="8"/>
  <c r="P15" i="8"/>
  <c r="P14" i="8"/>
  <c r="P13" i="8"/>
  <c r="D10" i="5"/>
  <c r="D4" i="8"/>
  <c r="L16" i="8"/>
  <c r="L15" i="8"/>
  <c r="L14" i="8"/>
  <c r="L13" i="8"/>
  <c r="L6" i="8"/>
  <c r="L5" i="8"/>
  <c r="L4" i="8"/>
  <c r="H16" i="8"/>
  <c r="H15" i="8"/>
  <c r="H14" i="8"/>
  <c r="H13" i="8"/>
  <c r="H6" i="8"/>
  <c r="H5" i="8"/>
  <c r="H4" i="8"/>
  <c r="D16" i="8"/>
  <c r="D15" i="8"/>
  <c r="D14" i="8"/>
  <c r="D13" i="8"/>
  <c r="D5" i="8"/>
  <c r="O15" i="1"/>
  <c r="O14" i="1"/>
  <c r="O13" i="1"/>
  <c r="O12" i="1"/>
  <c r="O43" i="1"/>
  <c r="O42" i="1"/>
  <c r="O41" i="1"/>
  <c r="O40" i="1"/>
  <c r="O7" i="1"/>
  <c r="O6" i="1"/>
  <c r="O5" i="1"/>
  <c r="O51" i="1"/>
  <c r="O50" i="1"/>
  <c r="O49" i="1"/>
  <c r="O48" i="1"/>
  <c r="O25" i="1"/>
  <c r="O24" i="1"/>
  <c r="O23" i="1"/>
  <c r="O22" i="1"/>
  <c r="O33" i="1"/>
  <c r="O32" i="1"/>
  <c r="O31" i="1"/>
  <c r="O30" i="1"/>
  <c r="O59" i="1"/>
  <c r="O58" i="1"/>
  <c r="O57" i="1"/>
  <c r="O56" i="1"/>
  <c r="O67" i="1"/>
  <c r="O66" i="1"/>
  <c r="O68" i="1"/>
  <c r="O65" i="1"/>
  <c r="F23" i="4"/>
  <c r="E23" i="4"/>
  <c r="C6" i="4"/>
  <c r="C5" i="4"/>
  <c r="C4" i="4"/>
  <c r="C23" i="4" s="1"/>
  <c r="C3" i="4"/>
  <c r="C2" i="4"/>
  <c r="B29" i="8" l="1"/>
  <c r="B37" i="8"/>
  <c r="F37" i="8"/>
  <c r="F36" i="8"/>
  <c r="F33" i="8"/>
  <c r="B32" i="8"/>
  <c r="O11" i="8"/>
  <c r="B33" i="8"/>
  <c r="F28" i="8"/>
  <c r="F29" i="8"/>
  <c r="B28" i="8"/>
  <c r="F32" i="8"/>
  <c r="B36" i="8"/>
  <c r="O2" i="8"/>
  <c r="G2" i="8"/>
  <c r="C11" i="8"/>
  <c r="K2" i="8"/>
  <c r="K11" i="8"/>
  <c r="G11" i="8"/>
  <c r="N2" i="1"/>
  <c r="N10" i="1"/>
  <c r="N38" i="1"/>
  <c r="N28" i="1"/>
  <c r="N54" i="1"/>
  <c r="N46" i="1"/>
  <c r="N20" i="1"/>
  <c r="N63" i="1"/>
</calcChain>
</file>

<file path=xl/sharedStrings.xml><?xml version="1.0" encoding="utf-8"?>
<sst xmlns="http://schemas.openxmlformats.org/spreadsheetml/2006/main" count="1506" uniqueCount="407">
  <si>
    <t>Dispo</t>
  </si>
  <si>
    <t>Joueur 1</t>
  </si>
  <si>
    <t xml:space="preserve">Joueur 2 </t>
  </si>
  <si>
    <t>Twin</t>
  </si>
  <si>
    <t>Triple</t>
  </si>
  <si>
    <t>Quadruple</t>
  </si>
  <si>
    <t>CEPAC</t>
  </si>
  <si>
    <t>DELCLOS THIERRY</t>
  </si>
  <si>
    <t>MAURISSON CHRISTOPHE</t>
  </si>
  <si>
    <t>GENTA ERIC</t>
  </si>
  <si>
    <t>LUCA ERIC</t>
  </si>
  <si>
    <t>BARRE CHRISTOPHE</t>
  </si>
  <si>
    <t>LESPAGNOL FRANCK</t>
  </si>
  <si>
    <t>CEPAC/GEE</t>
  </si>
  <si>
    <t>OBADIA LIONEL</t>
  </si>
  <si>
    <t>KRIER PASCAL</t>
  </si>
  <si>
    <t>THIBAULT AUDE</t>
  </si>
  <si>
    <t>MURPHY CAROLE</t>
  </si>
  <si>
    <t>CEAPC</t>
  </si>
  <si>
    <t xml:space="preserve"> TAYMONT-FEYTI Karine</t>
  </si>
  <si>
    <t>BAREILLE Sylvie</t>
  </si>
  <si>
    <t xml:space="preserve">GULDNER Pauline </t>
  </si>
  <si>
    <t xml:space="preserve"> DUCOURNAU Julian</t>
  </si>
  <si>
    <t>SIMON Anthony</t>
  </si>
  <si>
    <t xml:space="preserve"> RAMPIN Guillaume</t>
  </si>
  <si>
    <t>BARDY Franck</t>
  </si>
  <si>
    <t xml:space="preserve"> NUYTENS Laurent</t>
  </si>
  <si>
    <t>BPBFC</t>
  </si>
  <si>
    <t>CEHDF</t>
  </si>
  <si>
    <t>MOERMAN Sébastien</t>
  </si>
  <si>
    <t>HAMY Pierre-Olivier</t>
  </si>
  <si>
    <t>MASSON Olivier</t>
  </si>
  <si>
    <t>GUILLERAULT Stéphane</t>
  </si>
  <si>
    <t>COUVEZ Baptiste</t>
  </si>
  <si>
    <t>MALOIGNE Sébastien</t>
  </si>
  <si>
    <t>LENTREMY Enzo</t>
  </si>
  <si>
    <t>LEMESLE Simon</t>
  </si>
  <si>
    <t>BELLONET Florian</t>
  </si>
  <si>
    <t>DUVAL Audrey</t>
  </si>
  <si>
    <t>BPBVF</t>
  </si>
  <si>
    <t>DELAGE Frédéric</t>
  </si>
  <si>
    <t>CHABROL Florent</t>
  </si>
  <si>
    <t>AUGRAS Laurent</t>
  </si>
  <si>
    <t>MAUBERT Vincent</t>
  </si>
  <si>
    <t>CELR</t>
  </si>
  <si>
    <t>BOUDET Patrice</t>
  </si>
  <si>
    <t>TREDET François</t>
  </si>
  <si>
    <t>BERTOLINI Béatrice</t>
  </si>
  <si>
    <t>CEPAL</t>
  </si>
  <si>
    <t>NATIXIS</t>
  </si>
  <si>
    <t>PATOURAUX LOUIS</t>
  </si>
  <si>
    <t>ROUSSELLE STEEVE</t>
  </si>
  <si>
    <t>OLIVO MATTHIEU</t>
  </si>
  <si>
    <t>THIRION RAPHAEL</t>
  </si>
  <si>
    <t>PALATINE</t>
  </si>
  <si>
    <t>CECAZ</t>
  </si>
  <si>
    <t xml:space="preserve">DELABRIERE Stephen </t>
  </si>
  <si>
    <t>NARDELLI Olivia</t>
  </si>
  <si>
    <t xml:space="preserve">PEDRAZZOLI Thierry </t>
  </si>
  <si>
    <t>BPCE-SA</t>
  </si>
  <si>
    <t>PREVOST PAULINE</t>
  </si>
  <si>
    <t>Twin 2</t>
  </si>
  <si>
    <t>Twin 3</t>
  </si>
  <si>
    <t>Twin 4</t>
  </si>
  <si>
    <t>Twin 5</t>
  </si>
  <si>
    <t>Twin 6</t>
  </si>
  <si>
    <t>CEGEE</t>
  </si>
  <si>
    <t>BPVF</t>
  </si>
  <si>
    <t>BPBFC 1</t>
  </si>
  <si>
    <t>BPBFC 2</t>
  </si>
  <si>
    <t>Etab</t>
  </si>
  <si>
    <t>Nom</t>
  </si>
  <si>
    <t>Classement</t>
  </si>
  <si>
    <t>15/3</t>
  </si>
  <si>
    <t>30/1</t>
  </si>
  <si>
    <t>30</t>
  </si>
  <si>
    <t>Clt</t>
  </si>
  <si>
    <t>Etablissement</t>
  </si>
  <si>
    <t>E</t>
  </si>
  <si>
    <t>H</t>
  </si>
  <si>
    <t>F</t>
  </si>
  <si>
    <t>commentaire</t>
  </si>
  <si>
    <t>ou 5 indiv</t>
  </si>
  <si>
    <t>BPCE Assurance</t>
  </si>
  <si>
    <t>1 équipe ?</t>
  </si>
  <si>
    <t>attente inscription</t>
  </si>
  <si>
    <t>Total</t>
  </si>
  <si>
    <t>NC</t>
  </si>
  <si>
    <t>30/3</t>
  </si>
  <si>
    <t>30/2</t>
  </si>
  <si>
    <t>15/4</t>
  </si>
  <si>
    <t>15/2</t>
  </si>
  <si>
    <t>15/5</t>
  </si>
  <si>
    <t>15/1</t>
  </si>
  <si>
    <t>DETAILLE THOMAS</t>
  </si>
  <si>
    <t>40</t>
  </si>
  <si>
    <t>15</t>
  </si>
  <si>
    <t>5/6</t>
  </si>
  <si>
    <t>30/4</t>
  </si>
  <si>
    <t>CAMARA Benjamin</t>
  </si>
  <si>
    <t>LURO Mathieu</t>
  </si>
  <si>
    <t>SCOTTO Nicolas</t>
  </si>
  <si>
    <t xml:space="preserve">CARLOT Pierre olivier </t>
  </si>
  <si>
    <t xml:space="preserve">TONNELIER Vincent </t>
  </si>
  <si>
    <t>ALEZRA FRANCOIS</t>
  </si>
  <si>
    <t xml:space="preserve">RICHE DAMIEN </t>
  </si>
  <si>
    <t xml:space="preserve">BOURGEOIS XAVIER </t>
  </si>
  <si>
    <t xml:space="preserve">ODIN JEAN CHRISTOPHE </t>
  </si>
  <si>
    <t xml:space="preserve">SAUGET SEBASTIEN </t>
  </si>
  <si>
    <t>METGE ARNAUD</t>
  </si>
  <si>
    <t>BOURDIER CYRILLE</t>
  </si>
  <si>
    <t xml:space="preserve">WIEBER NICOLAS </t>
  </si>
  <si>
    <t xml:space="preserve">LE DELLIOU MORGAN </t>
  </si>
  <si>
    <t>GUILLAUME Laurent</t>
  </si>
  <si>
    <t>GAUME Geoffrey</t>
  </si>
  <si>
    <t>GENTY Pierre</t>
  </si>
  <si>
    <t>point</t>
  </si>
  <si>
    <t>LANGIAUX Justin</t>
  </si>
  <si>
    <t>FILY Matthieu</t>
  </si>
  <si>
    <t>MARTIN Fabrice</t>
  </si>
  <si>
    <t>3 poules =&gt; 1/2 avec meilleure seconde</t>
  </si>
  <si>
    <t>4 poules de 4 =&gt;1/2</t>
  </si>
  <si>
    <t>2 match de classements (2/3/4 de poule)</t>
  </si>
  <si>
    <t>Total : 5 matchs</t>
  </si>
  <si>
    <t xml:space="preserve">reste 5 joueuses ? </t>
  </si>
  <si>
    <t>CEHDF/BPCE-SA</t>
  </si>
  <si>
    <t>Twin 7</t>
  </si>
  <si>
    <t>Twin 8</t>
  </si>
  <si>
    <t>Twin 9</t>
  </si>
  <si>
    <t>seul avec supp</t>
  </si>
  <si>
    <t>Twin 1</t>
  </si>
  <si>
    <t>BELTRANDO YVES</t>
  </si>
  <si>
    <t xml:space="preserve"> TAYMONT-FEYTI KARINE</t>
  </si>
  <si>
    <t>BAREILLE SYLVIE</t>
  </si>
  <si>
    <t>BERTOLINI BÉATRICE</t>
  </si>
  <si>
    <t xml:space="preserve"> DUCOURNAU JULIAN</t>
  </si>
  <si>
    <t>SIMON ANTHONY</t>
  </si>
  <si>
    <t xml:space="preserve"> RAMPIN GUILLAUME</t>
  </si>
  <si>
    <t>BARDY FRANCK</t>
  </si>
  <si>
    <t xml:space="preserve"> NUYTENS LAURENT</t>
  </si>
  <si>
    <t xml:space="preserve">SAUGET SÉBASTIEN </t>
  </si>
  <si>
    <t xml:space="preserve">METGE ARNAUD </t>
  </si>
  <si>
    <t xml:space="preserve">BOURDIER CYRILLE </t>
  </si>
  <si>
    <t xml:space="preserve">MORGAN LE DELLIOU </t>
  </si>
  <si>
    <t>MOERMAN SÉBASTIEN</t>
  </si>
  <si>
    <t>HAMY PIERRE-OLIVIER</t>
  </si>
  <si>
    <t>MASSON OLIVIER</t>
  </si>
  <si>
    <t>GUILLERAULT STÉPHANE</t>
  </si>
  <si>
    <t>COUVEZ BAPTISTE</t>
  </si>
  <si>
    <t>MALOIGNE SÉBASTIEN</t>
  </si>
  <si>
    <t>LENTREMY ENZO</t>
  </si>
  <si>
    <t>LEMESLE SIMON</t>
  </si>
  <si>
    <t>BELLONET FLORIAN</t>
  </si>
  <si>
    <t>DUVAL AUDREY</t>
  </si>
  <si>
    <t>DELAGE FRÉDÉRIC</t>
  </si>
  <si>
    <t>CHABROL FLORENT</t>
  </si>
  <si>
    <t>AUGRAS LAURENT</t>
  </si>
  <si>
    <t>MAUBERT VINCENT</t>
  </si>
  <si>
    <t>BOUDET PATRICE</t>
  </si>
  <si>
    <t>TREDET FRANÇOIS</t>
  </si>
  <si>
    <t>FILY MATTHIEU</t>
  </si>
  <si>
    <t>MARTIN FABRICE</t>
  </si>
  <si>
    <t>GUILLAUME LAURENT</t>
  </si>
  <si>
    <t>GENTY PIERRE</t>
  </si>
  <si>
    <t>LANGIAUX JUSTIN</t>
  </si>
  <si>
    <t>GAUME GEOFFREY</t>
  </si>
  <si>
    <t>VINCENT TONNELIER</t>
  </si>
  <si>
    <t>BENJAMIN CAMARA</t>
  </si>
  <si>
    <t>PIERRE OLIVIER CARLOT</t>
  </si>
  <si>
    <t>NICOLAS SCOTTO</t>
  </si>
  <si>
    <t xml:space="preserve">DELABRIERE STEPHEN </t>
  </si>
  <si>
    <t>NARDELLI OLIVIA</t>
  </si>
  <si>
    <t xml:space="preserve">PEDRAZZOLI THIERRY </t>
  </si>
  <si>
    <t>Poule 1</t>
  </si>
  <si>
    <t>Poule 2</t>
  </si>
  <si>
    <t>Poule 3</t>
  </si>
  <si>
    <t>Poule des 1ers</t>
  </si>
  <si>
    <t>Poule des 2nds</t>
  </si>
  <si>
    <t>Poule des 3ème</t>
  </si>
  <si>
    <t>PEDRAZZOLI Thierry - 30</t>
  </si>
  <si>
    <t xml:space="preserve"> RAMPIN Guillaume - NC</t>
  </si>
  <si>
    <t>DELABRIERE Stephen - NC</t>
  </si>
  <si>
    <t>BELTRANDO Yves - NC</t>
  </si>
  <si>
    <t>LEMESLE Simon - NC</t>
  </si>
  <si>
    <t xml:space="preserve"> DUCOURNAU Julian - 30/2</t>
  </si>
  <si>
    <t>LENTREMY Enzo - 30</t>
  </si>
  <si>
    <t>BELLONET Florian - 30/2</t>
  </si>
  <si>
    <t>Classt mai</t>
  </si>
  <si>
    <t>OBADIA LIONEL - 30/3</t>
  </si>
  <si>
    <t>BARDY Franck - 30/3</t>
  </si>
  <si>
    <t>ROUSSELLE STEEVE - 30/3</t>
  </si>
  <si>
    <t>BOUDET Patrice - 30/3</t>
  </si>
  <si>
    <t>DELCLOS THIERRY - 40</t>
  </si>
  <si>
    <t>KRIER PASCAL - 30/4</t>
  </si>
  <si>
    <t>Tableau Principal</t>
  </si>
  <si>
    <t>place de 7 à 8</t>
  </si>
  <si>
    <t>place de 15 à 16</t>
  </si>
  <si>
    <t>Samedi</t>
  </si>
  <si>
    <t>10h15</t>
  </si>
  <si>
    <t>11h30</t>
  </si>
  <si>
    <t>Court 1</t>
  </si>
  <si>
    <t>Court 2</t>
  </si>
  <si>
    <t>Court 3</t>
  </si>
  <si>
    <t>Court 4</t>
  </si>
  <si>
    <t>Court 5</t>
  </si>
  <si>
    <t>Court 6</t>
  </si>
  <si>
    <t>Court 7</t>
  </si>
  <si>
    <t>Court 8</t>
  </si>
  <si>
    <t>Court 9</t>
  </si>
  <si>
    <t>Court 10</t>
  </si>
  <si>
    <t>?</t>
  </si>
  <si>
    <t>en indiv</t>
  </si>
  <si>
    <t>Poule A</t>
  </si>
  <si>
    <t>Poule B</t>
  </si>
  <si>
    <t>Dimanche</t>
  </si>
  <si>
    <t>3ème de Poule</t>
  </si>
  <si>
    <t>4ème de Poule</t>
  </si>
  <si>
    <t>Finale Chall</t>
  </si>
  <si>
    <t xml:space="preserve">Petite finale Chall </t>
  </si>
  <si>
    <t>Finale Indiv Hom</t>
  </si>
  <si>
    <t>Hom : place 3/4</t>
  </si>
  <si>
    <t>Hom : place 5/6</t>
  </si>
  <si>
    <t>Hom : place 7/8</t>
  </si>
  <si>
    <t>Hom : place 9/10</t>
  </si>
  <si>
    <t>Hom : place 11/12</t>
  </si>
  <si>
    <t>Hom : place 13/14</t>
  </si>
  <si>
    <t>Hom : place 15/16</t>
  </si>
  <si>
    <t>Fem : P1 - 1 vs 2</t>
  </si>
  <si>
    <t>Fem : P2 - 1 vs 2</t>
  </si>
  <si>
    <t>Fem : P3 - 1 vs 2</t>
  </si>
  <si>
    <t>Hom : 1/2</t>
  </si>
  <si>
    <t>Hom Cons : 1/2</t>
  </si>
  <si>
    <t>Hom : 1/4</t>
  </si>
  <si>
    <t>Hom Cons : 1/4</t>
  </si>
  <si>
    <t>Poule B : 1 vs 2</t>
  </si>
  <si>
    <t>Poule A : 1 vs 2</t>
  </si>
  <si>
    <t xml:space="preserve">Poule B : 1 vs </t>
  </si>
  <si>
    <t>Poule B : 3 vs 4</t>
  </si>
  <si>
    <t>Poule A : 3 vs 4</t>
  </si>
  <si>
    <t>Hom : 5 à 8</t>
  </si>
  <si>
    <t>Hom Cons : 13 à 16</t>
  </si>
  <si>
    <t>Poule B : 1 vs 3</t>
  </si>
  <si>
    <t>Poule A : 1 vs 3</t>
  </si>
  <si>
    <t>Poule A : 1 vs 4</t>
  </si>
  <si>
    <t xml:space="preserve">Poule B : 1 vs 4 </t>
  </si>
  <si>
    <t>Poule B : 2 vs 4</t>
  </si>
  <si>
    <t>Poule A : 2 vs 4</t>
  </si>
  <si>
    <t>Poule A : 2 vs 3</t>
  </si>
  <si>
    <t>Poule B : 2 vs 3</t>
  </si>
  <si>
    <t>Fem : P1 - 1 vs 3</t>
  </si>
  <si>
    <t>Fem : P2 - 1 vs 3</t>
  </si>
  <si>
    <t>Fem : P3 - 1 vs 3</t>
  </si>
  <si>
    <t>Fem : P1 - 2 vs 3</t>
  </si>
  <si>
    <t>Fem : P2 - 2 vs 3</t>
  </si>
  <si>
    <t>Fem : P3 - 2 vs 3</t>
  </si>
  <si>
    <t>13h30</t>
  </si>
  <si>
    <t>14h45</t>
  </si>
  <si>
    <t>16h00</t>
  </si>
  <si>
    <t>Hom : 1/8</t>
  </si>
  <si>
    <t>Samedi 8h45</t>
  </si>
  <si>
    <t>V</t>
  </si>
  <si>
    <t>Samedi 13h30</t>
  </si>
  <si>
    <t>8h45</t>
  </si>
  <si>
    <t>Samedi 16h</t>
  </si>
  <si>
    <t>Set1</t>
  </si>
  <si>
    <t>Set2</t>
  </si>
  <si>
    <t>Set3</t>
  </si>
  <si>
    <t>J</t>
  </si>
  <si>
    <t>Dimanche 8h45</t>
  </si>
  <si>
    <t>Dimanche 13h30</t>
  </si>
  <si>
    <t>Dimanche 16h</t>
  </si>
  <si>
    <t>Individuel : 2 sets de 6 jeux tie-break à 6/6 et 3ème set sous la forme d'un super tie break</t>
  </si>
  <si>
    <t>SAMEDI 8h45</t>
  </si>
  <si>
    <t>SAMEDI 10h15</t>
  </si>
  <si>
    <t>DIMANCHE 10h15</t>
  </si>
  <si>
    <t>DIMANCHE 8h45</t>
  </si>
  <si>
    <t>DIMANCHE 13h30</t>
  </si>
  <si>
    <t>DIMANCHE 14h45</t>
  </si>
  <si>
    <t>Match de classement</t>
  </si>
  <si>
    <t>Dimanche après-midi</t>
  </si>
  <si>
    <t>place de 3 à 4</t>
  </si>
  <si>
    <t>place de 11 à 12</t>
  </si>
  <si>
    <t>Fem : P2 - 2 vs 4</t>
  </si>
  <si>
    <t>Fem : P1 - 2 vs 4</t>
  </si>
  <si>
    <t>Fem : P1 - 1 vs 4</t>
  </si>
  <si>
    <t>Fem : P2 - 1 vs 4</t>
  </si>
  <si>
    <t>Fem : P1 - 3 vs 4</t>
  </si>
  <si>
    <t>Fem : P2 - 3 vs 4</t>
  </si>
  <si>
    <t>Fem : Place 3 / 4</t>
  </si>
  <si>
    <t>Fem : Place 1 / 2</t>
  </si>
  <si>
    <t>Fem : Place 5 / 6</t>
  </si>
  <si>
    <t>Fem : Place 7 / 8</t>
  </si>
  <si>
    <t>Poule B : 1 vs 4</t>
  </si>
  <si>
    <t>Equipe : simples en 3 sets tie-break à 6/6 - double ne 2 sets de 6 jeux, no add, 3ème set sous la forme d'un super tie break</t>
  </si>
  <si>
    <t>Quadruple ou 
2 doubles</t>
  </si>
  <si>
    <t>samedi 10h00</t>
  </si>
  <si>
    <t>10h00</t>
  </si>
  <si>
    <t>11h15</t>
  </si>
  <si>
    <t>dimanche 10h</t>
  </si>
  <si>
    <t>dimanche 11h15</t>
  </si>
  <si>
    <t>Simple 1 :</t>
  </si>
  <si>
    <t>Simple 2 :</t>
  </si>
  <si>
    <t>Double :</t>
  </si>
  <si>
    <t>Equipe :</t>
  </si>
  <si>
    <t>set</t>
  </si>
  <si>
    <t>samedi 16h30</t>
  </si>
  <si>
    <t>Samedi 14h</t>
  </si>
  <si>
    <t>SAMEDI 14H</t>
  </si>
  <si>
    <t>samedi 15h15</t>
  </si>
  <si>
    <t>dimanche 16h30</t>
  </si>
  <si>
    <t>Consolante - places de 9 à 10</t>
  </si>
  <si>
    <t>dimanche 14h00</t>
  </si>
  <si>
    <t>dimanche 15h30</t>
  </si>
  <si>
    <t>places de 13 à 14</t>
  </si>
  <si>
    <t>places de 5 à 6</t>
  </si>
  <si>
    <t>Individuel Homme</t>
  </si>
  <si>
    <t>Individuel Femme</t>
  </si>
  <si>
    <t>Challenge par équipe</t>
  </si>
  <si>
    <t>Résultat Challenge Tennis BPCE SPORT 2026</t>
  </si>
  <si>
    <t>PIRET François - 30</t>
  </si>
  <si>
    <t>CEMP</t>
  </si>
  <si>
    <t>KLEIN Olivier</t>
  </si>
  <si>
    <t>LUDMER Philippe</t>
  </si>
  <si>
    <t>LADEVEZE Benoit</t>
  </si>
  <si>
    <t>nc</t>
  </si>
  <si>
    <t>VILLEMUR Patrick</t>
  </si>
  <si>
    <t>FORESTIERE Fabio</t>
  </si>
  <si>
    <t>MUET Stephane</t>
  </si>
  <si>
    <t>BECHERICH Timothé</t>
  </si>
  <si>
    <t>PONCHEL Sebastien</t>
  </si>
  <si>
    <t>DRUENNE Cyril</t>
  </si>
  <si>
    <t>DESBOIS Florian</t>
  </si>
  <si>
    <t xml:space="preserve">BPBFC </t>
  </si>
  <si>
    <t>FERNANDES Philippe</t>
  </si>
  <si>
    <t>FILY MATHIEU</t>
  </si>
  <si>
    <t>HERMILLON Corentin</t>
  </si>
  <si>
    <t>LA MELA PATRICE</t>
  </si>
  <si>
    <t>OURAHMOUNE Adel</t>
  </si>
  <si>
    <t>MATHIEU Alexis</t>
  </si>
  <si>
    <t>LUER Pascal</t>
  </si>
  <si>
    <t>PEDRAZZOLI Thierry</t>
  </si>
  <si>
    <t>DUMAS Philippe</t>
  </si>
  <si>
    <t>BOURGEOIS Xavier</t>
  </si>
  <si>
    <t>ALEZRA François</t>
  </si>
  <si>
    <t>MONSEAU</t>
  </si>
  <si>
    <t>NARDELLI</t>
  </si>
  <si>
    <t>BAREILLE</t>
  </si>
  <si>
    <t>JESBAC</t>
  </si>
  <si>
    <t xml:space="preserve">MARTIN </t>
  </si>
  <si>
    <t>GULDNER</t>
  </si>
  <si>
    <t>GALLOT</t>
  </si>
  <si>
    <t>Dimanche 8h45 1/2</t>
  </si>
  <si>
    <t>Dimanche 8h45 5/6</t>
  </si>
  <si>
    <t>Dimanche 8h45 7/8</t>
  </si>
  <si>
    <t>BELKADI</t>
  </si>
  <si>
    <t>BELLONET</t>
  </si>
  <si>
    <t>PIRET</t>
  </si>
  <si>
    <t>MALOIGNE</t>
  </si>
  <si>
    <t>BAUDLET</t>
  </si>
  <si>
    <t>ROUSSELLE</t>
  </si>
  <si>
    <t>DRUENNE</t>
  </si>
  <si>
    <t>LENTREMY</t>
  </si>
  <si>
    <t>BARDY</t>
  </si>
  <si>
    <t>BATSIK</t>
  </si>
  <si>
    <t>PEROY</t>
  </si>
  <si>
    <t xml:space="preserve">Samedi 8h45 </t>
  </si>
  <si>
    <t>PONCHEL</t>
  </si>
  <si>
    <t>SET</t>
  </si>
  <si>
    <t>Samedi 11h30</t>
  </si>
  <si>
    <t>SAMEDI 14h00</t>
  </si>
  <si>
    <t>SAMEDI 14H00</t>
  </si>
  <si>
    <t>Samedi 14 H</t>
  </si>
  <si>
    <t>Samedi 14H</t>
  </si>
  <si>
    <t>Samedi 16H</t>
  </si>
  <si>
    <t>TAYMONT-FEYTI</t>
  </si>
  <si>
    <t>D</t>
  </si>
  <si>
    <t>POINTS</t>
  </si>
  <si>
    <t>PTS</t>
  </si>
  <si>
    <t>P</t>
  </si>
  <si>
    <t>O</t>
  </si>
  <si>
    <t>MARTIN</t>
  </si>
  <si>
    <t>DIMANCHE 8.45</t>
  </si>
  <si>
    <t>DIMANCHE 11h15</t>
  </si>
  <si>
    <t>DIMANCHE 11h15 1/2</t>
  </si>
  <si>
    <t>3/4</t>
  </si>
  <si>
    <t>FINALE</t>
  </si>
  <si>
    <t>VAINQUEUR</t>
  </si>
  <si>
    <t>CEPAL 3EME</t>
  </si>
  <si>
    <t>CECAZ 2 EME</t>
  </si>
  <si>
    <t>CEHDF 1 ER</t>
  </si>
  <si>
    <t>DIMANCHE 13h15</t>
  </si>
  <si>
    <t>DIMANCHE 15h00</t>
  </si>
  <si>
    <t>Dimanche 13H30 3/4</t>
  </si>
  <si>
    <t>Dimanche 13 h30Finale</t>
  </si>
  <si>
    <t>Dimanche 11H15 5/6</t>
  </si>
  <si>
    <t>Dimanche 11 H 15 7/8</t>
  </si>
  <si>
    <t>Dimanche 11H15  11/12</t>
  </si>
  <si>
    <t>Dimanche 11 H 15 9/10</t>
  </si>
  <si>
    <t>Dimanche 13 h30 Finale</t>
  </si>
  <si>
    <t>Dimanche 13h30h 3/4</t>
  </si>
  <si>
    <t>5EME/ 6EME PLACE</t>
  </si>
  <si>
    <t>7 EME PLACE</t>
  </si>
  <si>
    <t>3 EME/4 EME PLACE</t>
  </si>
  <si>
    <t>CEPAL 5éme</t>
  </si>
  <si>
    <t>CEMP 6 éme</t>
  </si>
  <si>
    <t>NATIXIS 3éme</t>
  </si>
  <si>
    <t>CECAZ 4éme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</si>
</sst>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4" xfId="0" applyBorder="1"/>
    <xf numFmtId="0" fontId="0" fillId="4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left"/>
    </xf>
    <xf numFmtId="0" fontId="1" fillId="3" borderId="1" xfId="0" applyFont="1" applyFill="1" applyBorder="1"/>
    <xf numFmtId="0" fontId="3" fillId="0" borderId="1" xfId="0" applyFon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5" xfId="0" applyBorder="1"/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6" fillId="0" borderId="0" xfId="0" applyFont="1"/>
    <xf numFmtId="16" fontId="0" fillId="0" borderId="0" xfId="0" quotePrefix="1" applyNumberFormat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" fontId="0" fillId="2" borderId="1" xfId="0" quotePrefix="1" applyNumberForma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/>
    <xf numFmtId="0" fontId="6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7" fillId="3" borderId="0" xfId="0" applyFont="1" applyFill="1"/>
    <xf numFmtId="0" fontId="7" fillId="0" borderId="16" xfId="0" applyFont="1" applyBorder="1"/>
    <xf numFmtId="0" fontId="0" fillId="0" borderId="16" xfId="0" applyBorder="1"/>
    <xf numFmtId="0" fontId="7" fillId="0" borderId="0" xfId="0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2" borderId="8" xfId="0" applyFont="1" applyFill="1" applyBorder="1"/>
    <xf numFmtId="0" fontId="1" fillId="2" borderId="14" xfId="0" applyFont="1" applyFill="1" applyBorder="1"/>
    <xf numFmtId="0" fontId="1" fillId="2" borderId="7" xfId="0" applyFont="1" applyFill="1" applyBorder="1"/>
    <xf numFmtId="0" fontId="1" fillId="4" borderId="0" xfId="0" applyFont="1" applyFill="1"/>
    <xf numFmtId="0" fontId="9" fillId="4" borderId="0" xfId="0" applyFont="1" applyFill="1"/>
    <xf numFmtId="0" fontId="1" fillId="4" borderId="1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7" fillId="0" borderId="1" xfId="0" applyFont="1" applyBorder="1" applyAlignment="1">
      <alignment horizontal="left" indent="2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16" fontId="1" fillId="5" borderId="1" xfId="0" quotePrefix="1" applyNumberFormat="1" applyFont="1" applyFill="1" applyBorder="1" applyAlignment="1">
      <alignment horizontal="center"/>
    </xf>
    <xf numFmtId="0" fontId="1" fillId="5" borderId="1" xfId="0" quotePrefix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6961-D835-42C1-BEB5-5116AF143A7E}">
  <sheetPr>
    <pageSetUpPr fitToPage="1"/>
  </sheetPr>
  <dimension ref="B2:P41"/>
  <sheetViews>
    <sheetView showGridLines="0" topLeftCell="A18" workbookViewId="0">
      <selection activeCell="J36" sqref="J36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6.85546875" bestFit="1" customWidth="1"/>
    <col min="4" max="4" width="3.5703125" bestFit="1" customWidth="1"/>
    <col min="5" max="5" width="5.7109375" customWidth="1"/>
    <col min="6" max="6" width="25.7109375" customWidth="1"/>
    <col min="7" max="7" width="4.85546875" bestFit="1" customWidth="1"/>
    <col min="8" max="8" width="3.5703125" bestFit="1" customWidth="1"/>
    <col min="9" max="9" width="5.7109375" customWidth="1"/>
    <col min="10" max="10" width="25.7109375" customWidth="1"/>
    <col min="11" max="11" width="4.85546875" bestFit="1" customWidth="1"/>
    <col min="12" max="12" width="3.5703125" bestFit="1" customWidth="1"/>
    <col min="13" max="13" width="5.7109375" customWidth="1"/>
    <col min="14" max="14" width="25.7109375" customWidth="1"/>
    <col min="15" max="15" width="4.85546875" bestFit="1" customWidth="1"/>
    <col min="16" max="16" width="3.5703125" bestFit="1" customWidth="1"/>
  </cols>
  <sheetData>
    <row r="2" spans="2:16" x14ac:dyDescent="0.25">
      <c r="C2" s="25">
        <v>27</v>
      </c>
      <c r="G2" s="25">
        <f>SUM(H4:H7)</f>
        <v>39</v>
      </c>
      <c r="K2" s="25">
        <f>SUM(L4:L7)</f>
        <v>40</v>
      </c>
      <c r="O2" s="25">
        <f>SUM(P4:P8)</f>
        <v>0</v>
      </c>
    </row>
    <row r="3" spans="2:16" x14ac:dyDescent="0.25">
      <c r="B3" s="15" t="s">
        <v>320</v>
      </c>
      <c r="C3" s="25" t="s">
        <v>76</v>
      </c>
      <c r="F3" s="15" t="s">
        <v>332</v>
      </c>
      <c r="G3" s="25" t="s">
        <v>76</v>
      </c>
      <c r="J3" s="15" t="s">
        <v>49</v>
      </c>
      <c r="K3" s="25" t="s">
        <v>76</v>
      </c>
      <c r="N3" s="15"/>
      <c r="O3" s="25"/>
    </row>
    <row r="4" spans="2:16" x14ac:dyDescent="0.25">
      <c r="B4" s="5" t="s">
        <v>321</v>
      </c>
      <c r="C4" s="19" t="s">
        <v>91</v>
      </c>
      <c r="D4" s="26">
        <f>_xlfn.XLOOKUP(C4,Compétition!S:S,Compétition!T:T,,0,1)</f>
        <v>8</v>
      </c>
      <c r="F4" s="6" t="s">
        <v>105</v>
      </c>
      <c r="G4" s="19" t="s">
        <v>73</v>
      </c>
      <c r="H4" s="26">
        <f>_xlfn.XLOOKUP(G4,Compétition!S:S,Compétition!T:T,,0,1)</f>
        <v>9</v>
      </c>
      <c r="J4" s="6" t="s">
        <v>53</v>
      </c>
      <c r="K4" s="19" t="s">
        <v>91</v>
      </c>
      <c r="L4" s="26">
        <f>_xlfn.XLOOKUP(K4,Compétition!S:S,Compétition!T:T,,0,1)</f>
        <v>8</v>
      </c>
      <c r="N4" s="6"/>
      <c r="O4" s="20"/>
      <c r="P4" s="26">
        <f>_xlfn.XLOOKUP(O4,Compétition!S:S,Compétition!T:T,,0,1)</f>
        <v>0</v>
      </c>
    </row>
    <row r="5" spans="2:16" x14ac:dyDescent="0.25">
      <c r="B5" s="6" t="s">
        <v>341</v>
      </c>
      <c r="C5" s="19" t="s">
        <v>73</v>
      </c>
      <c r="D5" s="26">
        <f>_xlfn.XLOOKUP(C5,Compétition!S:S,Compétition!T:T,,0,1)</f>
        <v>9</v>
      </c>
      <c r="F5" s="6" t="s">
        <v>107</v>
      </c>
      <c r="G5" s="19" t="s">
        <v>91</v>
      </c>
      <c r="H5" s="26">
        <f>_xlfn.XLOOKUP(G5,Compétition!S:S,Compétition!T:T,,0,1)</f>
        <v>8</v>
      </c>
      <c r="J5" s="6" t="s">
        <v>343</v>
      </c>
      <c r="K5" s="19" t="s">
        <v>90</v>
      </c>
      <c r="L5" s="26">
        <f>_xlfn.XLOOKUP(K5,Compétition!S:S,Compétition!T:T,,0,1)</f>
        <v>10</v>
      </c>
      <c r="N5" s="46"/>
      <c r="O5" s="47"/>
      <c r="P5" s="26"/>
    </row>
    <row r="6" spans="2:16" x14ac:dyDescent="0.25">
      <c r="B6" s="6" t="s">
        <v>322</v>
      </c>
      <c r="C6" s="19" t="s">
        <v>90</v>
      </c>
      <c r="D6" s="26">
        <f>_xlfn.XLOOKUP(C6,Compétition!S:S,Compétition!T:T,,0,1)</f>
        <v>10</v>
      </c>
      <c r="F6" s="6" t="s">
        <v>342</v>
      </c>
      <c r="G6" s="19" t="s">
        <v>90</v>
      </c>
      <c r="H6" s="26">
        <f>_xlfn.XLOOKUP(G6,Compétition!S:S,Compétition!T:T,,0,1)</f>
        <v>10</v>
      </c>
      <c r="J6" s="6" t="s">
        <v>331</v>
      </c>
      <c r="K6" s="19" t="s">
        <v>92</v>
      </c>
      <c r="L6" s="26">
        <f>_xlfn.XLOOKUP(K6,Compétition!S:S,Compétition!T:T,,0,1)</f>
        <v>11</v>
      </c>
      <c r="N6" s="6"/>
      <c r="O6" s="20"/>
      <c r="P6" s="26">
        <f>_xlfn.XLOOKUP(O6,Compétition!S:S,Compétition!T:T,,0,1)</f>
        <v>0</v>
      </c>
    </row>
    <row r="7" spans="2:16" x14ac:dyDescent="0.25">
      <c r="B7" s="6" t="s">
        <v>323</v>
      </c>
      <c r="C7" s="19" t="s">
        <v>324</v>
      </c>
      <c r="D7" s="26"/>
      <c r="F7" s="6" t="s">
        <v>108</v>
      </c>
      <c r="G7" s="19" t="s">
        <v>75</v>
      </c>
      <c r="H7" s="26">
        <f>_xlfn.XLOOKUP(G7,Compétition!S:S,Compétition!T:T,,0,1)</f>
        <v>12</v>
      </c>
      <c r="J7" s="6" t="s">
        <v>52</v>
      </c>
      <c r="K7" s="19" t="s">
        <v>92</v>
      </c>
      <c r="L7" s="26">
        <f>_xlfn.XLOOKUP(K7,Compétition!S:S,Compétition!T:T,,0,1)</f>
        <v>11</v>
      </c>
      <c r="N7" s="6"/>
      <c r="O7" s="20"/>
      <c r="P7" s="26">
        <f>_xlfn.XLOOKUP(O7,Compétition!S:S,Compétition!T:T,,0,1)</f>
        <v>0</v>
      </c>
    </row>
    <row r="8" spans="2:16" x14ac:dyDescent="0.25">
      <c r="B8" s="6" t="s">
        <v>325</v>
      </c>
      <c r="C8" s="19" t="s">
        <v>324</v>
      </c>
      <c r="D8" s="26" t="e">
        <f>_xlfn.XLOOKUP(C8,Compétition!S:S,Compétition!T:T,,0,1)</f>
        <v>#N/A</v>
      </c>
      <c r="J8" s="6"/>
      <c r="K8" s="19"/>
      <c r="N8" s="6"/>
      <c r="O8" s="20"/>
      <c r="P8" s="26">
        <f>_xlfn.XLOOKUP(O8,Compétition!S:S,Compétition!T:T,,0,1)</f>
        <v>0</v>
      </c>
    </row>
    <row r="9" spans="2:16" x14ac:dyDescent="0.25">
      <c r="B9" s="6"/>
      <c r="C9" s="19"/>
    </row>
    <row r="11" spans="2:16" x14ac:dyDescent="0.25">
      <c r="C11" s="25">
        <f>SUM(D13:D16)</f>
        <v>37</v>
      </c>
      <c r="G11" s="25">
        <f>SUM(H13:H16)</f>
        <v>37</v>
      </c>
      <c r="K11" s="25">
        <f>SUM(L13:L16)</f>
        <v>46</v>
      </c>
      <c r="O11" s="25">
        <f>SUM(P13:P16)</f>
        <v>33</v>
      </c>
    </row>
    <row r="12" spans="2:16" x14ac:dyDescent="0.25">
      <c r="B12" s="15" t="s">
        <v>48</v>
      </c>
      <c r="C12" s="25" t="s">
        <v>76</v>
      </c>
      <c r="F12" s="15" t="s">
        <v>28</v>
      </c>
      <c r="G12" s="25" t="s">
        <v>76</v>
      </c>
      <c r="J12" s="15" t="s">
        <v>55</v>
      </c>
      <c r="K12" s="25" t="s">
        <v>76</v>
      </c>
      <c r="N12" s="15" t="s">
        <v>67</v>
      </c>
      <c r="O12" s="25" t="s">
        <v>76</v>
      </c>
    </row>
    <row r="13" spans="2:16" x14ac:dyDescent="0.25">
      <c r="B13" s="6" t="s">
        <v>333</v>
      </c>
      <c r="C13" s="19" t="s">
        <v>91</v>
      </c>
      <c r="D13" s="26">
        <f>_xlfn.XLOOKUP(C13,Compétition!S:S,Compétition!T:T,,0,1)</f>
        <v>8</v>
      </c>
      <c r="F13" s="6" t="s">
        <v>328</v>
      </c>
      <c r="G13" s="19" t="s">
        <v>93</v>
      </c>
      <c r="H13" s="26">
        <f>_xlfn.XLOOKUP(G13,Compétition!S:S,Compétition!T:T,,0,1)</f>
        <v>7</v>
      </c>
      <c r="J13" s="6" t="s">
        <v>336</v>
      </c>
      <c r="K13" s="19" t="s">
        <v>91</v>
      </c>
      <c r="L13" s="26">
        <f>_xlfn.XLOOKUP(K13,Compétition!S:S,Compétition!T:T,,0,1)</f>
        <v>8</v>
      </c>
      <c r="N13" s="6" t="s">
        <v>326</v>
      </c>
      <c r="O13" s="19" t="s">
        <v>90</v>
      </c>
      <c r="P13" s="26">
        <f>_xlfn.XLOOKUP(O13,Compétition!S:S,Compétition!T:T,,0,1)</f>
        <v>10</v>
      </c>
    </row>
    <row r="14" spans="2:16" x14ac:dyDescent="0.25">
      <c r="B14" s="6" t="s">
        <v>113</v>
      </c>
      <c r="C14" s="19" t="s">
        <v>91</v>
      </c>
      <c r="D14" s="26">
        <f>_xlfn.XLOOKUP(C14,Compétition!S:S,Compétition!T:T,,0,1)</f>
        <v>8</v>
      </c>
      <c r="F14" s="6" t="s">
        <v>33</v>
      </c>
      <c r="G14" s="19" t="s">
        <v>73</v>
      </c>
      <c r="H14" s="26">
        <f>_xlfn.XLOOKUP(G14,Compétition!S:S,Compétition!T:T,,0,1)</f>
        <v>9</v>
      </c>
      <c r="J14" s="6" t="s">
        <v>337</v>
      </c>
      <c r="K14" s="20" t="s">
        <v>90</v>
      </c>
      <c r="L14" s="26">
        <f>_xlfn.XLOOKUP(K14,Compétition!S:S,Compétition!T:T,,0,1)</f>
        <v>10</v>
      </c>
      <c r="N14" s="6" t="s">
        <v>41</v>
      </c>
      <c r="O14" s="20" t="s">
        <v>92</v>
      </c>
      <c r="P14" s="26">
        <f>_xlfn.XLOOKUP(O14,Compétition!S:S,Compétition!T:T,,0,1)</f>
        <v>11</v>
      </c>
    </row>
    <row r="15" spans="2:16" x14ac:dyDescent="0.25">
      <c r="B15" s="6" t="s">
        <v>119</v>
      </c>
      <c r="C15" s="19" t="s">
        <v>90</v>
      </c>
      <c r="D15" s="26">
        <f>_xlfn.XLOOKUP(C15,Compétition!S:S,Compétition!T:T,,0,1)</f>
        <v>10</v>
      </c>
      <c r="F15" s="6" t="s">
        <v>29</v>
      </c>
      <c r="G15" s="19" t="s">
        <v>90</v>
      </c>
      <c r="H15" s="26">
        <f>_xlfn.XLOOKUP(G15,Compétition!S:S,Compétition!T:T,,0,1)</f>
        <v>10</v>
      </c>
      <c r="J15" s="6" t="s">
        <v>338</v>
      </c>
      <c r="K15" s="19" t="s">
        <v>74</v>
      </c>
      <c r="L15" s="26">
        <f>_xlfn.XLOOKUP(K15,Compétition!S:S,Compétition!T:T,,0,1)</f>
        <v>13</v>
      </c>
      <c r="N15" s="6" t="s">
        <v>327</v>
      </c>
      <c r="O15" s="20" t="s">
        <v>75</v>
      </c>
      <c r="P15" s="26">
        <f>_xlfn.XLOOKUP(O15,Compétition!S:S,Compétition!T:T,,0,1)</f>
        <v>12</v>
      </c>
    </row>
    <row r="16" spans="2:16" x14ac:dyDescent="0.25">
      <c r="B16" s="6" t="s">
        <v>334</v>
      </c>
      <c r="C16" s="19" t="s">
        <v>92</v>
      </c>
      <c r="D16" s="26">
        <f>_xlfn.XLOOKUP(C16,Compétition!S:S,Compétition!T:T,,0,1)</f>
        <v>11</v>
      </c>
      <c r="F16" s="6" t="s">
        <v>329</v>
      </c>
      <c r="G16" s="19" t="s">
        <v>92</v>
      </c>
      <c r="H16" s="26">
        <f>_xlfn.XLOOKUP(G16,Compétition!S:S,Compétition!T:T,,0,1)</f>
        <v>11</v>
      </c>
      <c r="J16" s="6" t="s">
        <v>339</v>
      </c>
      <c r="K16" s="20" t="s">
        <v>88</v>
      </c>
      <c r="L16" s="26">
        <f>_xlfn.XLOOKUP(K16,Compétition!S:S,Compétition!T:T,,0,1)</f>
        <v>15</v>
      </c>
      <c r="N16" s="6"/>
      <c r="O16" s="20"/>
      <c r="P16" s="26">
        <f>_xlfn.XLOOKUP(O16,Compétition!S:S,Compétition!T:T,,0,1)</f>
        <v>0</v>
      </c>
    </row>
    <row r="17" spans="2:11" x14ac:dyDescent="0.25">
      <c r="B17" s="6" t="s">
        <v>114</v>
      </c>
      <c r="C17" s="19" t="s">
        <v>92</v>
      </c>
      <c r="F17" s="6" t="s">
        <v>330</v>
      </c>
      <c r="G17" s="19" t="s">
        <v>75</v>
      </c>
      <c r="J17" s="6" t="s">
        <v>340</v>
      </c>
      <c r="K17" s="20" t="s">
        <v>89</v>
      </c>
    </row>
    <row r="18" spans="2:11" x14ac:dyDescent="0.25">
      <c r="B18" s="6" t="s">
        <v>335</v>
      </c>
      <c r="C18" s="19" t="s">
        <v>92</v>
      </c>
      <c r="F18" s="6"/>
      <c r="G18" s="19"/>
    </row>
    <row r="21" spans="2:11" x14ac:dyDescent="0.25">
      <c r="B21" s="22" t="s">
        <v>212</v>
      </c>
      <c r="C21" s="8" t="s">
        <v>260</v>
      </c>
      <c r="D21" s="14"/>
      <c r="E21" s="14"/>
      <c r="F21" s="22" t="s">
        <v>213</v>
      </c>
      <c r="G21" s="8" t="s">
        <v>260</v>
      </c>
      <c r="J21" s="22" t="s">
        <v>279</v>
      </c>
    </row>
    <row r="22" spans="2:11" x14ac:dyDescent="0.25">
      <c r="B22" s="8" t="s">
        <v>387</v>
      </c>
      <c r="C22" s="8">
        <v>0</v>
      </c>
      <c r="D22" s="14"/>
      <c r="E22" s="14"/>
      <c r="F22" s="8" t="s">
        <v>27</v>
      </c>
      <c r="G22" s="8"/>
      <c r="J22" s="22" t="s">
        <v>278</v>
      </c>
    </row>
    <row r="23" spans="2:11" x14ac:dyDescent="0.25">
      <c r="B23" s="8" t="s">
        <v>388</v>
      </c>
      <c r="C23" s="8">
        <v>1</v>
      </c>
      <c r="D23" s="14"/>
      <c r="E23" s="14"/>
      <c r="F23" s="8" t="s">
        <v>320</v>
      </c>
      <c r="G23" s="8"/>
    </row>
    <row r="24" spans="2:11" x14ac:dyDescent="0.25">
      <c r="B24" s="8" t="s">
        <v>389</v>
      </c>
      <c r="C24" s="8">
        <v>2</v>
      </c>
      <c r="D24" s="14"/>
      <c r="E24" s="14"/>
      <c r="F24" s="8" t="s">
        <v>49</v>
      </c>
      <c r="G24" s="8"/>
      <c r="J24" s="80" t="s">
        <v>97</v>
      </c>
    </row>
    <row r="25" spans="2:11" x14ac:dyDescent="0.25">
      <c r="B25" s="8"/>
      <c r="C25" s="8"/>
      <c r="D25" s="14"/>
      <c r="E25" s="14"/>
      <c r="F25" s="8" t="s">
        <v>67</v>
      </c>
      <c r="G25" s="8"/>
      <c r="J25" s="73" t="s">
        <v>382</v>
      </c>
    </row>
    <row r="26" spans="2:11" x14ac:dyDescent="0.25">
      <c r="J26" s="8" t="s">
        <v>403</v>
      </c>
    </row>
    <row r="27" spans="2:11" x14ac:dyDescent="0.25">
      <c r="B27" s="27" t="s">
        <v>272</v>
      </c>
      <c r="F27" s="27" t="s">
        <v>273</v>
      </c>
      <c r="J27" s="8" t="s">
        <v>404</v>
      </c>
    </row>
    <row r="28" spans="2:11" x14ac:dyDescent="0.25">
      <c r="B28" s="8" t="str">
        <f>B22&amp;" / "&amp;B25</f>
        <v xml:space="preserve">CEPAL 3EME / </v>
      </c>
      <c r="F28" s="8" t="str">
        <f>F22&amp;" / "&amp;F25</f>
        <v>BPBFC / BPVF</v>
      </c>
    </row>
    <row r="29" spans="2:11" x14ac:dyDescent="0.25">
      <c r="B29" s="8" t="str">
        <f>B23&amp;" / "&amp;B24</f>
        <v>CECAZ 2 EME / CEHDF 1 ER</v>
      </c>
      <c r="F29" s="8" t="str">
        <f>F23&amp;" / "&amp;F24</f>
        <v>CEMP / NATIXIS</v>
      </c>
      <c r="J29" s="81" t="s">
        <v>384</v>
      </c>
    </row>
    <row r="30" spans="2:11" x14ac:dyDescent="0.25">
      <c r="J30" s="73" t="s">
        <v>390</v>
      </c>
    </row>
    <row r="31" spans="2:11" x14ac:dyDescent="0.25">
      <c r="B31" s="27" t="s">
        <v>307</v>
      </c>
      <c r="F31" s="27" t="s">
        <v>307</v>
      </c>
      <c r="J31" s="75" t="s">
        <v>405</v>
      </c>
    </row>
    <row r="32" spans="2:11" x14ac:dyDescent="0.25">
      <c r="B32" s="8" t="str">
        <f>B22&amp;" / "&amp;B24</f>
        <v>CEPAL 3EME / CEHDF 1 ER</v>
      </c>
      <c r="F32" s="8" t="str">
        <f>F22&amp;" / "&amp;F24</f>
        <v>BPBFC / NATIXIS</v>
      </c>
      <c r="J32" s="8" t="s">
        <v>406</v>
      </c>
    </row>
    <row r="33" spans="2:10" x14ac:dyDescent="0.25">
      <c r="B33" s="8" t="str">
        <f>B23&amp;" / "&amp;B25</f>
        <v xml:space="preserve">CECAZ 2 EME / </v>
      </c>
      <c r="F33" s="8" t="str">
        <f>F23&amp;" / "&amp;F25</f>
        <v>CEMP / BPVF</v>
      </c>
    </row>
    <row r="34" spans="2:10" x14ac:dyDescent="0.25">
      <c r="J34" s="22" t="s">
        <v>385</v>
      </c>
    </row>
    <row r="35" spans="2:10" x14ac:dyDescent="0.25">
      <c r="B35" s="27" t="s">
        <v>381</v>
      </c>
      <c r="F35" s="27" t="s">
        <v>381</v>
      </c>
      <c r="J35" s="27" t="s">
        <v>391</v>
      </c>
    </row>
    <row r="36" spans="2:10" x14ac:dyDescent="0.25">
      <c r="B36" s="8"/>
      <c r="F36" s="8" t="str">
        <f>F22&amp;" / "&amp;F23</f>
        <v>BPBFC / CEMP</v>
      </c>
      <c r="J36" s="8"/>
    </row>
    <row r="37" spans="2:10" x14ac:dyDescent="0.25">
      <c r="B37" s="8"/>
      <c r="F37" s="8" t="str">
        <f>F24&amp;" / "&amp;F25</f>
        <v>NATIXIS / BPVF</v>
      </c>
      <c r="J37" s="8"/>
    </row>
    <row r="39" spans="2:10" x14ac:dyDescent="0.25">
      <c r="B39" s="27" t="s">
        <v>383</v>
      </c>
      <c r="F39" s="27" t="s">
        <v>383</v>
      </c>
      <c r="J39" s="22" t="s">
        <v>386</v>
      </c>
    </row>
    <row r="40" spans="2:10" x14ac:dyDescent="0.25">
      <c r="B40" s="8"/>
      <c r="F40" s="8"/>
      <c r="J40" s="27"/>
    </row>
    <row r="41" spans="2:10" x14ac:dyDescent="0.25">
      <c r="B41" s="8"/>
      <c r="F41" s="8"/>
      <c r="J41" s="8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C898-D3B3-4688-8DD0-F4B327846516}">
  <sheetPr>
    <pageSetUpPr fitToPage="1"/>
  </sheetPr>
  <dimension ref="A1:K20"/>
  <sheetViews>
    <sheetView showGridLines="0" zoomScale="90" zoomScaleNormal="90" workbookViewId="0">
      <selection activeCell="A18" sqref="A18"/>
    </sheetView>
  </sheetViews>
  <sheetFormatPr baseColWidth="10" defaultRowHeight="15" x14ac:dyDescent="0.25"/>
  <cols>
    <col min="2" max="11" width="18.7109375" customWidth="1"/>
  </cols>
  <sheetData>
    <row r="1" spans="1:11" ht="15.75" thickBot="1" x14ac:dyDescent="0.3">
      <c r="A1" s="37" t="s">
        <v>197</v>
      </c>
    </row>
    <row r="2" spans="1:11" x14ac:dyDescent="0.25">
      <c r="B2" s="41" t="s">
        <v>200</v>
      </c>
      <c r="C2" s="41" t="s">
        <v>201</v>
      </c>
      <c r="D2" s="41" t="s">
        <v>202</v>
      </c>
      <c r="E2" s="41" t="s">
        <v>203</v>
      </c>
      <c r="F2" s="41" t="s">
        <v>204</v>
      </c>
      <c r="G2" s="41" t="s">
        <v>205</v>
      </c>
      <c r="H2" s="41" t="s">
        <v>206</v>
      </c>
      <c r="I2" s="41" t="s">
        <v>207</v>
      </c>
      <c r="J2" s="41" t="s">
        <v>208</v>
      </c>
      <c r="K2" s="41" t="s">
        <v>209</v>
      </c>
    </row>
    <row r="3" spans="1:11" x14ac:dyDescent="0.25">
      <c r="A3" s="27" t="s">
        <v>262</v>
      </c>
      <c r="B3" s="5" t="s">
        <v>243</v>
      </c>
      <c r="C3" s="5" t="s">
        <v>243</v>
      </c>
      <c r="D3" s="5" t="s">
        <v>243</v>
      </c>
      <c r="E3" s="5" t="s">
        <v>247</v>
      </c>
      <c r="F3" s="5" t="s">
        <v>247</v>
      </c>
      <c r="G3" s="5" t="s">
        <v>247</v>
      </c>
      <c r="H3" s="5" t="s">
        <v>249</v>
      </c>
      <c r="I3" s="5" t="s">
        <v>250</v>
      </c>
      <c r="J3" s="5" t="s">
        <v>251</v>
      </c>
      <c r="K3" s="5"/>
    </row>
    <row r="4" spans="1:11" x14ac:dyDescent="0.25">
      <c r="A4" s="27" t="s">
        <v>198</v>
      </c>
      <c r="B4" s="5" t="s">
        <v>258</v>
      </c>
      <c r="C4" s="5" t="s">
        <v>258</v>
      </c>
      <c r="D4" s="5" t="s">
        <v>258</v>
      </c>
      <c r="E4" s="5" t="s">
        <v>258</v>
      </c>
      <c r="F4" s="5" t="s">
        <v>258</v>
      </c>
      <c r="G4" s="5" t="s">
        <v>258</v>
      </c>
      <c r="H4" s="5" t="s">
        <v>258</v>
      </c>
      <c r="I4" s="5" t="s">
        <v>258</v>
      </c>
      <c r="J4" s="5"/>
      <c r="K4" s="5"/>
    </row>
    <row r="5" spans="1:11" x14ac:dyDescent="0.25">
      <c r="A5" s="27" t="s">
        <v>199</v>
      </c>
      <c r="B5" s="5" t="s">
        <v>244</v>
      </c>
      <c r="C5" s="5" t="s">
        <v>244</v>
      </c>
      <c r="D5" s="5" t="s">
        <v>244</v>
      </c>
      <c r="E5" s="5" t="s">
        <v>248</v>
      </c>
      <c r="F5" s="5" t="s">
        <v>248</v>
      </c>
      <c r="G5" s="5" t="s">
        <v>248</v>
      </c>
      <c r="H5" s="5"/>
      <c r="I5" s="5"/>
      <c r="J5" s="5"/>
      <c r="K5" s="5"/>
    </row>
    <row r="6" spans="1:11" x14ac:dyDescent="0.25">
      <c r="A6" s="27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27" t="s">
        <v>255</v>
      </c>
      <c r="B7" s="5" t="s">
        <v>242</v>
      </c>
      <c r="C7" s="5" t="s">
        <v>242</v>
      </c>
      <c r="D7" s="5" t="s">
        <v>242</v>
      </c>
      <c r="E7" s="5" t="s">
        <v>246</v>
      </c>
      <c r="F7" s="5" t="s">
        <v>246</v>
      </c>
      <c r="G7" s="5" t="s">
        <v>246</v>
      </c>
      <c r="H7" s="5" t="s">
        <v>252</v>
      </c>
      <c r="I7" s="5" t="s">
        <v>253</v>
      </c>
      <c r="J7" s="5" t="s">
        <v>254</v>
      </c>
      <c r="K7" s="5"/>
    </row>
    <row r="8" spans="1:11" x14ac:dyDescent="0.25">
      <c r="A8" s="27" t="s">
        <v>256</v>
      </c>
      <c r="B8" s="5" t="s">
        <v>232</v>
      </c>
      <c r="C8" s="5" t="s">
        <v>232</v>
      </c>
      <c r="D8" s="5" t="s">
        <v>232</v>
      </c>
      <c r="E8" s="5" t="s">
        <v>232</v>
      </c>
      <c r="F8" s="5" t="s">
        <v>233</v>
      </c>
      <c r="G8" s="5" t="s">
        <v>233</v>
      </c>
      <c r="H8" s="5" t="s">
        <v>233</v>
      </c>
      <c r="I8" s="5" t="s">
        <v>233</v>
      </c>
      <c r="J8" s="5"/>
      <c r="K8" s="5"/>
    </row>
    <row r="9" spans="1:11" x14ac:dyDescent="0.25">
      <c r="A9" s="27" t="s">
        <v>257</v>
      </c>
      <c r="B9" s="5" t="s">
        <v>241</v>
      </c>
      <c r="C9" s="5" t="s">
        <v>241</v>
      </c>
      <c r="D9" s="5" t="s">
        <v>241</v>
      </c>
      <c r="E9" s="5" t="s">
        <v>245</v>
      </c>
      <c r="F9" s="5" t="s">
        <v>245</v>
      </c>
      <c r="G9" s="5" t="s">
        <v>245</v>
      </c>
      <c r="H9" s="5" t="s">
        <v>227</v>
      </c>
      <c r="I9" s="5" t="s">
        <v>228</v>
      </c>
      <c r="J9" s="5" t="s">
        <v>229</v>
      </c>
      <c r="K9" s="5"/>
    </row>
    <row r="11" spans="1:11" ht="15.75" thickBot="1" x14ac:dyDescent="0.3"/>
    <row r="12" spans="1:11" ht="15.75" thickBot="1" x14ac:dyDescent="0.3">
      <c r="A12" s="37" t="s">
        <v>214</v>
      </c>
    </row>
    <row r="13" spans="1:11" x14ac:dyDescent="0.25">
      <c r="B13" s="41" t="s">
        <v>200</v>
      </c>
      <c r="C13" s="41" t="s">
        <v>201</v>
      </c>
      <c r="D13" s="41" t="s">
        <v>202</v>
      </c>
      <c r="E13" s="41" t="s">
        <v>203</v>
      </c>
      <c r="F13" s="41" t="s">
        <v>204</v>
      </c>
      <c r="G13" s="41" t="s">
        <v>205</v>
      </c>
      <c r="H13" s="41" t="s">
        <v>206</v>
      </c>
      <c r="I13" s="41" t="s">
        <v>207</v>
      </c>
      <c r="J13" s="41" t="s">
        <v>208</v>
      </c>
      <c r="K13" s="41" t="s">
        <v>209</v>
      </c>
    </row>
    <row r="14" spans="1:11" x14ac:dyDescent="0.25">
      <c r="A14" s="27" t="s">
        <v>262</v>
      </c>
      <c r="B14" s="5" t="s">
        <v>234</v>
      </c>
      <c r="C14" s="5" t="s">
        <v>236</v>
      </c>
      <c r="D14" s="5" t="s">
        <v>234</v>
      </c>
      <c r="E14" s="5" t="s">
        <v>237</v>
      </c>
      <c r="F14" s="5" t="s">
        <v>237</v>
      </c>
      <c r="G14" s="5" t="s">
        <v>237</v>
      </c>
      <c r="H14" s="5" t="s">
        <v>249</v>
      </c>
      <c r="I14" s="5" t="s">
        <v>250</v>
      </c>
      <c r="J14" s="5" t="s">
        <v>251</v>
      </c>
      <c r="K14" s="5"/>
    </row>
    <row r="15" spans="1:11" x14ac:dyDescent="0.25">
      <c r="A15" s="27" t="s">
        <v>198</v>
      </c>
      <c r="B15" s="5" t="s">
        <v>230</v>
      </c>
      <c r="C15" s="5" t="s">
        <v>230</v>
      </c>
      <c r="D15" s="5" t="s">
        <v>231</v>
      </c>
      <c r="E15" s="5" t="s">
        <v>231</v>
      </c>
      <c r="F15" s="5" t="s">
        <v>239</v>
      </c>
      <c r="G15" s="5" t="s">
        <v>239</v>
      </c>
      <c r="H15" s="5" t="s">
        <v>240</v>
      </c>
      <c r="I15" s="5" t="s">
        <v>240</v>
      </c>
      <c r="J15" s="5"/>
      <c r="K15" s="5"/>
    </row>
    <row r="16" spans="1:11" x14ac:dyDescent="0.25">
      <c r="A16" s="27" t="s">
        <v>199</v>
      </c>
      <c r="B16" s="5" t="s">
        <v>235</v>
      </c>
      <c r="C16" s="5" t="s">
        <v>235</v>
      </c>
      <c r="D16" s="5" t="s">
        <v>235</v>
      </c>
      <c r="E16" s="5" t="s">
        <v>238</v>
      </c>
      <c r="F16" s="5" t="s">
        <v>238</v>
      </c>
      <c r="G16" s="5" t="s">
        <v>238</v>
      </c>
      <c r="H16" s="5"/>
      <c r="I16" s="5"/>
      <c r="J16" s="5"/>
      <c r="K16" s="5"/>
    </row>
    <row r="17" spans="1:11" x14ac:dyDescent="0.25">
      <c r="A17" s="27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7" t="s">
        <v>255</v>
      </c>
      <c r="B18" s="5" t="s">
        <v>215</v>
      </c>
      <c r="C18" s="5" t="s">
        <v>215</v>
      </c>
      <c r="D18" s="5" t="s">
        <v>215</v>
      </c>
      <c r="E18" s="5" t="s">
        <v>216</v>
      </c>
      <c r="F18" s="5" t="s">
        <v>216</v>
      </c>
      <c r="G18" s="5" t="s">
        <v>216</v>
      </c>
      <c r="H18" s="5" t="s">
        <v>252</v>
      </c>
      <c r="I18" s="5" t="s">
        <v>253</v>
      </c>
      <c r="J18" s="5" t="s">
        <v>254</v>
      </c>
      <c r="K18" s="5"/>
    </row>
    <row r="19" spans="1:11" x14ac:dyDescent="0.25">
      <c r="A19" s="27" t="s">
        <v>256</v>
      </c>
      <c r="B19" s="5" t="s">
        <v>219</v>
      </c>
      <c r="C19" s="5" t="s">
        <v>220</v>
      </c>
      <c r="D19" s="5" t="s">
        <v>221</v>
      </c>
      <c r="E19" s="5" t="s">
        <v>222</v>
      </c>
      <c r="F19" s="5" t="s">
        <v>223</v>
      </c>
      <c r="G19" s="5" t="s">
        <v>224</v>
      </c>
      <c r="H19" s="5" t="s">
        <v>225</v>
      </c>
      <c r="I19" s="5" t="s">
        <v>226</v>
      </c>
      <c r="J19" s="5"/>
      <c r="K19" s="5"/>
    </row>
    <row r="20" spans="1:11" x14ac:dyDescent="0.25">
      <c r="A20" s="27" t="s">
        <v>257</v>
      </c>
      <c r="B20" s="5" t="s">
        <v>217</v>
      </c>
      <c r="C20" s="5" t="s">
        <v>217</v>
      </c>
      <c r="D20" s="5" t="s">
        <v>217</v>
      </c>
      <c r="E20" s="5" t="s">
        <v>218</v>
      </c>
      <c r="F20" s="5" t="s">
        <v>218</v>
      </c>
      <c r="G20" s="5" t="s">
        <v>218</v>
      </c>
      <c r="H20" s="5" t="s">
        <v>227</v>
      </c>
      <c r="I20" s="5" t="s">
        <v>228</v>
      </c>
      <c r="J20" s="5" t="s">
        <v>229</v>
      </c>
      <c r="K20" s="5"/>
    </row>
  </sheetData>
  <phoneticPr fontId="4" type="noConversion"/>
  <pageMargins left="0.25" right="0.25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AD87-AFD8-4BD4-BB1F-C0AC1B956F7E}">
  <sheetPr>
    <pageSetUpPr fitToPage="1"/>
  </sheetPr>
  <dimension ref="A2:F26"/>
  <sheetViews>
    <sheetView showGridLines="0" workbookViewId="0"/>
  </sheetViews>
  <sheetFormatPr baseColWidth="10" defaultRowHeight="15" x14ac:dyDescent="0.25"/>
  <cols>
    <col min="1" max="1" width="8.85546875" bestFit="1" customWidth="1"/>
    <col min="2" max="2" width="31.42578125" customWidth="1"/>
    <col min="3" max="3" width="5.5703125" customWidth="1"/>
    <col min="4" max="4" width="5.5703125" style="57" customWidth="1"/>
    <col min="5" max="5" width="8.85546875" bestFit="1" customWidth="1"/>
    <col min="6" max="6" width="31.42578125" customWidth="1"/>
  </cols>
  <sheetData>
    <row r="2" spans="1:6" x14ac:dyDescent="0.25">
      <c r="A2" t="s">
        <v>303</v>
      </c>
      <c r="B2" s="55"/>
      <c r="E2" t="s">
        <v>303</v>
      </c>
      <c r="F2" s="55"/>
    </row>
    <row r="3" spans="1:6" ht="41.1" customHeight="1" x14ac:dyDescent="0.25"/>
    <row r="4" spans="1:6" ht="41.1" customHeight="1" x14ac:dyDescent="0.25">
      <c r="A4" t="s">
        <v>300</v>
      </c>
      <c r="B4" s="55"/>
      <c r="E4" t="s">
        <v>300</v>
      </c>
      <c r="F4" s="55"/>
    </row>
    <row r="5" spans="1:6" ht="41.1" customHeight="1" x14ac:dyDescent="0.25"/>
    <row r="6" spans="1:6" ht="41.1" customHeight="1" x14ac:dyDescent="0.25">
      <c r="A6" t="s">
        <v>301</v>
      </c>
      <c r="B6" s="55"/>
      <c r="E6" t="s">
        <v>301</v>
      </c>
      <c r="F6" s="55"/>
    </row>
    <row r="7" spans="1:6" ht="41.1" customHeight="1" x14ac:dyDescent="0.25"/>
    <row r="8" spans="1:6" ht="41.1" customHeight="1" x14ac:dyDescent="0.25">
      <c r="A8" t="s">
        <v>302</v>
      </c>
      <c r="B8" s="55"/>
      <c r="E8" t="s">
        <v>302</v>
      </c>
      <c r="F8" s="55"/>
    </row>
    <row r="9" spans="1:6" ht="41.1" customHeight="1" x14ac:dyDescent="0.25">
      <c r="B9" s="56"/>
      <c r="F9" s="56"/>
    </row>
    <row r="19" spans="1:6" x14ac:dyDescent="0.25">
      <c r="A19" t="s">
        <v>303</v>
      </c>
      <c r="B19" s="55"/>
      <c r="E19" t="s">
        <v>303</v>
      </c>
      <c r="F19" s="55"/>
    </row>
    <row r="20" spans="1:6" ht="41.1" customHeight="1" x14ac:dyDescent="0.25"/>
    <row r="21" spans="1:6" ht="41.1" customHeight="1" x14ac:dyDescent="0.25">
      <c r="A21" t="s">
        <v>300</v>
      </c>
      <c r="B21" s="55"/>
      <c r="E21" t="s">
        <v>300</v>
      </c>
      <c r="F21" s="55"/>
    </row>
    <row r="22" spans="1:6" ht="41.1" customHeight="1" x14ac:dyDescent="0.25"/>
    <row r="23" spans="1:6" ht="41.1" customHeight="1" x14ac:dyDescent="0.25">
      <c r="A23" t="s">
        <v>301</v>
      </c>
      <c r="B23" s="55"/>
      <c r="E23" t="s">
        <v>301</v>
      </c>
      <c r="F23" s="55"/>
    </row>
    <row r="24" spans="1:6" ht="41.1" customHeight="1" x14ac:dyDescent="0.25"/>
    <row r="25" spans="1:6" ht="41.1" customHeight="1" x14ac:dyDescent="0.25">
      <c r="A25" t="s">
        <v>302</v>
      </c>
      <c r="B25" s="55"/>
      <c r="E25" t="s">
        <v>302</v>
      </c>
      <c r="F25" s="55"/>
    </row>
    <row r="26" spans="1:6" ht="41.1" customHeight="1" x14ac:dyDescent="0.25">
      <c r="B26" s="56"/>
      <c r="F26" s="56"/>
    </row>
  </sheetData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workbookViewId="0">
      <selection activeCell="J12" sqref="J12"/>
    </sheetView>
  </sheetViews>
  <sheetFormatPr baseColWidth="10" defaultColWidth="9.140625" defaultRowHeight="15" x14ac:dyDescent="0.25"/>
  <cols>
    <col min="1" max="1" width="11.28515625" customWidth="1"/>
    <col min="2" max="2" width="29.5703125" customWidth="1"/>
    <col min="3" max="3" width="11.28515625" bestFit="1" customWidth="1"/>
    <col min="8" max="8" width="19.85546875" bestFit="1" customWidth="1"/>
    <col min="9" max="9" width="11.28515625" bestFit="1" customWidth="1"/>
    <col min="13" max="13" width="24.140625" customWidth="1"/>
    <col min="16" max="16" width="25.140625" customWidth="1"/>
    <col min="19" max="19" width="9.140625" style="14"/>
  </cols>
  <sheetData>
    <row r="1" spans="1:20" x14ac:dyDescent="0.25">
      <c r="A1" s="17" t="s">
        <v>70</v>
      </c>
      <c r="B1" s="17" t="s">
        <v>71</v>
      </c>
      <c r="C1" s="17" t="s">
        <v>72</v>
      </c>
      <c r="G1" s="17" t="s">
        <v>70</v>
      </c>
      <c r="H1" s="17" t="s">
        <v>71</v>
      </c>
      <c r="I1" s="17" t="s">
        <v>72</v>
      </c>
    </row>
    <row r="2" spans="1:20" x14ac:dyDescent="0.25">
      <c r="A2" s="6" t="s">
        <v>59</v>
      </c>
      <c r="B2" s="6" t="s">
        <v>60</v>
      </c>
      <c r="C2" s="27">
        <v>15</v>
      </c>
      <c r="G2" s="5" t="s">
        <v>18</v>
      </c>
      <c r="H2" s="5" t="s">
        <v>22</v>
      </c>
      <c r="I2" s="8" t="s">
        <v>89</v>
      </c>
      <c r="K2" s="15" t="s">
        <v>68</v>
      </c>
      <c r="N2" s="25">
        <f>SUM(O4:O7)</f>
        <v>33</v>
      </c>
      <c r="S2" s="25" t="s">
        <v>76</v>
      </c>
      <c r="T2" s="25" t="s">
        <v>116</v>
      </c>
    </row>
    <row r="3" spans="1:20" x14ac:dyDescent="0.25">
      <c r="A3" s="6" t="s">
        <v>44</v>
      </c>
      <c r="B3" s="6" t="s">
        <v>47</v>
      </c>
      <c r="C3" s="28" t="s">
        <v>90</v>
      </c>
      <c r="G3" s="5" t="s">
        <v>18</v>
      </c>
      <c r="H3" s="5" t="s">
        <v>23</v>
      </c>
      <c r="I3" s="8" t="s">
        <v>90</v>
      </c>
      <c r="K3" s="15" t="s">
        <v>69</v>
      </c>
      <c r="M3" s="15" t="s">
        <v>6</v>
      </c>
      <c r="N3" s="25" t="s">
        <v>76</v>
      </c>
      <c r="S3" s="19" t="s">
        <v>97</v>
      </c>
      <c r="T3" s="5">
        <v>5</v>
      </c>
    </row>
    <row r="4" spans="1:20" x14ac:dyDescent="0.25">
      <c r="A4" s="5" t="s">
        <v>66</v>
      </c>
      <c r="B4" s="6" t="s">
        <v>17</v>
      </c>
      <c r="C4" s="28" t="s">
        <v>92</v>
      </c>
      <c r="G4" s="5" t="s">
        <v>18</v>
      </c>
      <c r="H4" s="5" t="s">
        <v>24</v>
      </c>
      <c r="I4" s="8" t="s">
        <v>87</v>
      </c>
      <c r="K4" s="15" t="s">
        <v>6</v>
      </c>
      <c r="M4" s="5" t="s">
        <v>46</v>
      </c>
      <c r="N4" s="20" t="s">
        <v>96</v>
      </c>
      <c r="O4" s="26">
        <v>6</v>
      </c>
      <c r="S4" s="20" t="s">
        <v>96</v>
      </c>
      <c r="T4" s="5">
        <v>6</v>
      </c>
    </row>
    <row r="5" spans="1:20" x14ac:dyDescent="0.25">
      <c r="A5" s="11" t="s">
        <v>6</v>
      </c>
      <c r="B5" s="16" t="s">
        <v>16</v>
      </c>
      <c r="C5" s="28" t="s">
        <v>75</v>
      </c>
      <c r="G5" s="5" t="s">
        <v>18</v>
      </c>
      <c r="H5" s="5" t="s">
        <v>25</v>
      </c>
      <c r="I5" s="8" t="s">
        <v>88</v>
      </c>
      <c r="K5" s="15" t="s">
        <v>28</v>
      </c>
      <c r="M5" s="6" t="s">
        <v>11</v>
      </c>
      <c r="N5" s="19" t="s">
        <v>93</v>
      </c>
      <c r="O5" s="26">
        <f t="shared" ref="O5:O7" si="0">_xlfn.XLOOKUP(N5,$S:$S,$T:$T,,0,1)</f>
        <v>7</v>
      </c>
      <c r="S5" s="19" t="s">
        <v>93</v>
      </c>
      <c r="T5" s="5">
        <v>7</v>
      </c>
    </row>
    <row r="6" spans="1:20" x14ac:dyDescent="0.25">
      <c r="A6" s="5" t="s">
        <v>18</v>
      </c>
      <c r="B6" s="6" t="s">
        <v>21</v>
      </c>
      <c r="C6" s="20" t="s">
        <v>74</v>
      </c>
      <c r="G6" s="5" t="s">
        <v>18</v>
      </c>
      <c r="H6" s="5" t="s">
        <v>26</v>
      </c>
      <c r="I6" s="8" t="s">
        <v>75</v>
      </c>
      <c r="K6" s="15" t="s">
        <v>67</v>
      </c>
      <c r="M6" s="6" t="s">
        <v>8</v>
      </c>
      <c r="N6" s="19" t="s">
        <v>73</v>
      </c>
      <c r="O6" s="26">
        <f t="shared" si="0"/>
        <v>9</v>
      </c>
      <c r="S6" s="19" t="s">
        <v>91</v>
      </c>
      <c r="T6" s="5">
        <v>8</v>
      </c>
    </row>
    <row r="7" spans="1:20" x14ac:dyDescent="0.25">
      <c r="A7" s="5" t="s">
        <v>55</v>
      </c>
      <c r="B7" s="6" t="s">
        <v>57</v>
      </c>
      <c r="C7" s="20" t="s">
        <v>74</v>
      </c>
      <c r="K7" s="15" t="s">
        <v>48</v>
      </c>
      <c r="M7" s="5" t="s">
        <v>94</v>
      </c>
      <c r="N7" s="19" t="s">
        <v>92</v>
      </c>
      <c r="O7" s="26">
        <f t="shared" si="0"/>
        <v>11</v>
      </c>
      <c r="S7" s="19" t="s">
        <v>73</v>
      </c>
      <c r="T7" s="5">
        <v>9</v>
      </c>
    </row>
    <row r="8" spans="1:20" x14ac:dyDescent="0.25">
      <c r="A8" s="5" t="s">
        <v>18</v>
      </c>
      <c r="B8" s="12" t="s">
        <v>20</v>
      </c>
      <c r="C8" s="20" t="s">
        <v>88</v>
      </c>
      <c r="G8" s="5" t="s">
        <v>6</v>
      </c>
      <c r="H8" s="5" t="s">
        <v>10</v>
      </c>
      <c r="I8" s="20" t="s">
        <v>95</v>
      </c>
      <c r="K8" s="15" t="s">
        <v>49</v>
      </c>
      <c r="M8" s="6" t="s">
        <v>12</v>
      </c>
      <c r="N8" s="19" t="s">
        <v>75</v>
      </c>
      <c r="O8" s="26"/>
      <c r="S8" s="20" t="s">
        <v>90</v>
      </c>
      <c r="T8" s="5">
        <v>10</v>
      </c>
    </row>
    <row r="9" spans="1:20" x14ac:dyDescent="0.25">
      <c r="A9" s="5" t="s">
        <v>18</v>
      </c>
      <c r="B9" s="6" t="s">
        <v>19</v>
      </c>
      <c r="C9" s="8" t="s">
        <v>87</v>
      </c>
      <c r="G9" s="5" t="s">
        <v>6</v>
      </c>
      <c r="H9" s="5" t="s">
        <v>7</v>
      </c>
      <c r="I9" s="20" t="s">
        <v>95</v>
      </c>
      <c r="K9" s="15" t="s">
        <v>54</v>
      </c>
      <c r="S9" s="19" t="s">
        <v>92</v>
      </c>
      <c r="T9" s="5">
        <v>11</v>
      </c>
    </row>
    <row r="10" spans="1:20" x14ac:dyDescent="0.25">
      <c r="A10" s="6" t="s">
        <v>28</v>
      </c>
      <c r="B10" s="6" t="s">
        <v>38</v>
      </c>
      <c r="C10" s="8" t="s">
        <v>87</v>
      </c>
      <c r="G10" s="5" t="s">
        <v>6</v>
      </c>
      <c r="H10" s="23" t="s">
        <v>14</v>
      </c>
      <c r="I10" s="20" t="s">
        <v>88</v>
      </c>
      <c r="N10" s="25">
        <f>SUM(O12:O15)</f>
        <v>34</v>
      </c>
      <c r="S10" s="20" t="s">
        <v>75</v>
      </c>
      <c r="T10" s="5">
        <v>12</v>
      </c>
    </row>
    <row r="11" spans="1:20" x14ac:dyDescent="0.25">
      <c r="M11" s="15" t="s">
        <v>48</v>
      </c>
      <c r="N11" s="25" t="s">
        <v>76</v>
      </c>
      <c r="S11" s="20" t="s">
        <v>74</v>
      </c>
      <c r="T11" s="5">
        <v>13</v>
      </c>
    </row>
    <row r="12" spans="1:20" x14ac:dyDescent="0.25">
      <c r="B12" s="1" t="s">
        <v>120</v>
      </c>
      <c r="G12" s="5" t="s">
        <v>28</v>
      </c>
      <c r="H12" s="5" t="s">
        <v>35</v>
      </c>
      <c r="I12" s="20" t="s">
        <v>74</v>
      </c>
      <c r="M12" s="6" t="s">
        <v>113</v>
      </c>
      <c r="N12" s="19" t="s">
        <v>91</v>
      </c>
      <c r="O12" s="26">
        <f t="shared" ref="O12:O15" si="1">_xlfn.XLOOKUP(N12,$S:$S,$T:$T,,0,1)</f>
        <v>8</v>
      </c>
      <c r="S12" s="20" t="s">
        <v>89</v>
      </c>
      <c r="T12" s="5">
        <v>14</v>
      </c>
    </row>
    <row r="13" spans="1:20" x14ac:dyDescent="0.25">
      <c r="G13" s="5" t="s">
        <v>28</v>
      </c>
      <c r="H13" s="5" t="s">
        <v>36</v>
      </c>
      <c r="I13" s="8" t="s">
        <v>87</v>
      </c>
      <c r="M13" s="6" t="s">
        <v>117</v>
      </c>
      <c r="N13" s="19" t="s">
        <v>91</v>
      </c>
      <c r="O13" s="26">
        <f t="shared" si="1"/>
        <v>8</v>
      </c>
      <c r="S13" s="20" t="s">
        <v>88</v>
      </c>
      <c r="T13" s="5">
        <v>15</v>
      </c>
    </row>
    <row r="14" spans="1:20" x14ac:dyDescent="0.25">
      <c r="B14" s="1" t="s">
        <v>124</v>
      </c>
      <c r="G14" s="5" t="s">
        <v>28</v>
      </c>
      <c r="H14" s="5" t="s">
        <v>37</v>
      </c>
      <c r="I14" s="20" t="s">
        <v>74</v>
      </c>
      <c r="M14" s="6" t="s">
        <v>114</v>
      </c>
      <c r="N14" s="19" t="s">
        <v>73</v>
      </c>
      <c r="O14" s="26">
        <f t="shared" si="1"/>
        <v>9</v>
      </c>
      <c r="S14" s="20" t="s">
        <v>98</v>
      </c>
      <c r="T14" s="5">
        <v>16</v>
      </c>
    </row>
    <row r="15" spans="1:20" x14ac:dyDescent="0.25">
      <c r="M15" s="6" t="s">
        <v>118</v>
      </c>
      <c r="N15" s="19" t="s">
        <v>73</v>
      </c>
      <c r="O15" s="26">
        <f t="shared" si="1"/>
        <v>9</v>
      </c>
    </row>
    <row r="16" spans="1:20" x14ac:dyDescent="0.25">
      <c r="G16" s="5" t="s">
        <v>44</v>
      </c>
      <c r="H16" s="24" t="s">
        <v>45</v>
      </c>
      <c r="I16" s="20" t="s">
        <v>88</v>
      </c>
      <c r="M16" s="6" t="s">
        <v>119</v>
      </c>
      <c r="N16" s="19" t="s">
        <v>90</v>
      </c>
    </row>
    <row r="17" spans="7:15" x14ac:dyDescent="0.25">
      <c r="G17" s="5"/>
      <c r="H17" s="24"/>
      <c r="I17" s="20"/>
      <c r="M17" s="6" t="s">
        <v>115</v>
      </c>
      <c r="N17" s="19" t="s">
        <v>92</v>
      </c>
    </row>
    <row r="18" spans="7:15" x14ac:dyDescent="0.25">
      <c r="G18" s="5" t="s">
        <v>49</v>
      </c>
      <c r="H18" s="6" t="s">
        <v>51</v>
      </c>
      <c r="I18" s="19" t="s">
        <v>88</v>
      </c>
    </row>
    <row r="20" spans="7:15" x14ac:dyDescent="0.25">
      <c r="G20" s="5" t="s">
        <v>66</v>
      </c>
      <c r="H20" s="5" t="s">
        <v>15</v>
      </c>
      <c r="I20" s="20" t="s">
        <v>88</v>
      </c>
      <c r="N20" s="25">
        <f>SUM(O22:O25)</f>
        <v>38</v>
      </c>
    </row>
    <row r="21" spans="7:15" x14ac:dyDescent="0.25">
      <c r="M21" s="15" t="s">
        <v>68</v>
      </c>
      <c r="N21" s="25" t="s">
        <v>76</v>
      </c>
    </row>
    <row r="22" spans="7:15" x14ac:dyDescent="0.25">
      <c r="G22" s="5" t="s">
        <v>55</v>
      </c>
      <c r="H22" s="5" t="s">
        <v>56</v>
      </c>
      <c r="I22" s="20" t="s">
        <v>87</v>
      </c>
      <c r="M22" s="6" t="s">
        <v>105</v>
      </c>
      <c r="N22" s="19" t="s">
        <v>73</v>
      </c>
      <c r="O22" s="26">
        <f t="shared" ref="O22:O25" si="2">_xlfn.XLOOKUP(N22,$S:$S,$T:$T,,0,1)</f>
        <v>9</v>
      </c>
    </row>
    <row r="23" spans="7:15" x14ac:dyDescent="0.25">
      <c r="G23" s="5" t="s">
        <v>55</v>
      </c>
      <c r="H23" s="5" t="s">
        <v>58</v>
      </c>
      <c r="I23" s="20" t="s">
        <v>75</v>
      </c>
      <c r="M23" s="6" t="s">
        <v>106</v>
      </c>
      <c r="N23" s="19" t="s">
        <v>73</v>
      </c>
      <c r="O23" s="26">
        <f t="shared" si="2"/>
        <v>9</v>
      </c>
    </row>
    <row r="24" spans="7:15" x14ac:dyDescent="0.25">
      <c r="M24" s="6" t="s">
        <v>107</v>
      </c>
      <c r="N24" s="19" t="s">
        <v>73</v>
      </c>
      <c r="O24" s="26">
        <f t="shared" si="2"/>
        <v>9</v>
      </c>
    </row>
    <row r="25" spans="7:15" x14ac:dyDescent="0.25">
      <c r="H25" t="s">
        <v>121</v>
      </c>
      <c r="M25" s="6" t="s">
        <v>108</v>
      </c>
      <c r="N25" s="19" t="s">
        <v>92</v>
      </c>
      <c r="O25" s="26">
        <f t="shared" si="2"/>
        <v>11</v>
      </c>
    </row>
    <row r="26" spans="7:15" x14ac:dyDescent="0.25">
      <c r="H26" t="s">
        <v>122</v>
      </c>
      <c r="M26" s="1"/>
      <c r="N26" s="31"/>
      <c r="O26" s="26"/>
    </row>
    <row r="28" spans="7:15" x14ac:dyDescent="0.25">
      <c r="H28" t="s">
        <v>123</v>
      </c>
      <c r="N28" s="25">
        <f>SUM(O30:O33)</f>
        <v>40</v>
      </c>
    </row>
    <row r="29" spans="7:15" x14ac:dyDescent="0.25">
      <c r="M29" s="15" t="s">
        <v>28</v>
      </c>
      <c r="N29" s="25" t="s">
        <v>76</v>
      </c>
    </row>
    <row r="30" spans="7:15" x14ac:dyDescent="0.25">
      <c r="M30" s="6" t="s">
        <v>33</v>
      </c>
      <c r="N30" s="19" t="s">
        <v>91</v>
      </c>
      <c r="O30" s="26">
        <f t="shared" ref="O30:O33" si="3">_xlfn.XLOOKUP(N30,$S:$S,$T:$T,,0,1)</f>
        <v>8</v>
      </c>
    </row>
    <row r="31" spans="7:15" x14ac:dyDescent="0.25">
      <c r="L31" s="14" t="s">
        <v>210</v>
      </c>
      <c r="M31" s="6" t="s">
        <v>29</v>
      </c>
      <c r="N31" s="19" t="s">
        <v>73</v>
      </c>
      <c r="O31" s="26">
        <f t="shared" si="3"/>
        <v>9</v>
      </c>
    </row>
    <row r="32" spans="7:15" x14ac:dyDescent="0.25">
      <c r="L32" s="19" t="s">
        <v>90</v>
      </c>
      <c r="M32" s="6" t="s">
        <v>31</v>
      </c>
      <c r="N32" s="19" t="s">
        <v>92</v>
      </c>
      <c r="O32" s="26">
        <f t="shared" si="3"/>
        <v>11</v>
      </c>
    </row>
    <row r="33" spans="12:15" x14ac:dyDescent="0.25">
      <c r="L33" s="19" t="s">
        <v>92</v>
      </c>
      <c r="M33" s="6" t="s">
        <v>32</v>
      </c>
      <c r="N33" s="19" t="s">
        <v>75</v>
      </c>
      <c r="O33" s="26">
        <f t="shared" si="3"/>
        <v>12</v>
      </c>
    </row>
    <row r="34" spans="12:15" x14ac:dyDescent="0.25">
      <c r="L34" s="19" t="s">
        <v>74</v>
      </c>
      <c r="M34" s="6" t="s">
        <v>30</v>
      </c>
      <c r="N34" s="19" t="s">
        <v>75</v>
      </c>
    </row>
    <row r="35" spans="12:15" x14ac:dyDescent="0.25">
      <c r="L35" s="19" t="s">
        <v>74</v>
      </c>
      <c r="M35" s="6" t="s">
        <v>34</v>
      </c>
      <c r="N35" s="19" t="s">
        <v>89</v>
      </c>
    </row>
    <row r="36" spans="12:15" x14ac:dyDescent="0.25">
      <c r="M36" s="1"/>
      <c r="N36" s="31"/>
      <c r="O36" s="26"/>
    </row>
    <row r="38" spans="12:15" x14ac:dyDescent="0.25">
      <c r="N38" s="25">
        <f>SUM(O40:O43)</f>
        <v>41</v>
      </c>
    </row>
    <row r="39" spans="12:15" x14ac:dyDescent="0.25">
      <c r="M39" s="15" t="s">
        <v>49</v>
      </c>
      <c r="N39" s="25" t="s">
        <v>76</v>
      </c>
    </row>
    <row r="40" spans="12:15" x14ac:dyDescent="0.25">
      <c r="M40" s="6" t="s">
        <v>104</v>
      </c>
      <c r="N40" s="19" t="s">
        <v>73</v>
      </c>
      <c r="O40" s="26">
        <f t="shared" ref="O40:O43" si="4">_xlfn.XLOOKUP(N40,$S:$S,$T:$T,,0,1)</f>
        <v>9</v>
      </c>
    </row>
    <row r="41" spans="12:15" x14ac:dyDescent="0.25">
      <c r="M41" s="6" t="s">
        <v>53</v>
      </c>
      <c r="N41" s="19" t="s">
        <v>73</v>
      </c>
      <c r="O41" s="26">
        <f t="shared" si="4"/>
        <v>9</v>
      </c>
    </row>
    <row r="42" spans="12:15" x14ac:dyDescent="0.25">
      <c r="M42" s="6" t="s">
        <v>52</v>
      </c>
      <c r="N42" s="19" t="s">
        <v>90</v>
      </c>
      <c r="O42" s="26">
        <f t="shared" si="4"/>
        <v>10</v>
      </c>
    </row>
    <row r="43" spans="12:15" x14ac:dyDescent="0.25">
      <c r="M43" s="6" t="s">
        <v>50</v>
      </c>
      <c r="N43" s="19" t="s">
        <v>74</v>
      </c>
      <c r="O43" s="26">
        <f t="shared" si="4"/>
        <v>13</v>
      </c>
    </row>
    <row r="44" spans="12:15" x14ac:dyDescent="0.25">
      <c r="L44" t="s">
        <v>211</v>
      </c>
      <c r="M44" s="6" t="s">
        <v>51</v>
      </c>
      <c r="N44" s="19" t="s">
        <v>88</v>
      </c>
    </row>
    <row r="46" spans="12:15" x14ac:dyDescent="0.25">
      <c r="N46" s="25">
        <f>SUM(O48:O51)</f>
        <v>45</v>
      </c>
    </row>
    <row r="47" spans="12:15" x14ac:dyDescent="0.25">
      <c r="M47" s="15" t="s">
        <v>69</v>
      </c>
      <c r="N47" s="25" t="s">
        <v>76</v>
      </c>
    </row>
    <row r="48" spans="12:15" x14ac:dyDescent="0.25">
      <c r="M48" s="6" t="s">
        <v>109</v>
      </c>
      <c r="N48" s="19" t="s">
        <v>73</v>
      </c>
      <c r="O48" s="26">
        <f t="shared" ref="O48:O51" si="5">_xlfn.XLOOKUP(N48,$S:$S,$T:$T,,0,1)</f>
        <v>9</v>
      </c>
    </row>
    <row r="49" spans="12:15" x14ac:dyDescent="0.25">
      <c r="M49" s="6" t="s">
        <v>110</v>
      </c>
      <c r="N49" s="19" t="s">
        <v>90</v>
      </c>
      <c r="O49" s="26">
        <f t="shared" si="5"/>
        <v>10</v>
      </c>
    </row>
    <row r="50" spans="12:15" x14ac:dyDescent="0.25">
      <c r="M50" s="6" t="s">
        <v>111</v>
      </c>
      <c r="N50" s="19" t="s">
        <v>75</v>
      </c>
      <c r="O50" s="26">
        <f t="shared" si="5"/>
        <v>12</v>
      </c>
    </row>
    <row r="51" spans="12:15" x14ac:dyDescent="0.25">
      <c r="M51" s="6" t="s">
        <v>112</v>
      </c>
      <c r="N51" s="19" t="s">
        <v>89</v>
      </c>
      <c r="O51" s="26">
        <f t="shared" si="5"/>
        <v>14</v>
      </c>
    </row>
    <row r="54" spans="12:15" x14ac:dyDescent="0.25">
      <c r="N54" s="25">
        <f>SUM(O56:O59)</f>
        <v>45</v>
      </c>
    </row>
    <row r="55" spans="12:15" x14ac:dyDescent="0.25">
      <c r="M55" s="15" t="s">
        <v>54</v>
      </c>
      <c r="N55" s="25" t="s">
        <v>76</v>
      </c>
    </row>
    <row r="56" spans="12:15" x14ac:dyDescent="0.25">
      <c r="M56" s="6" t="s">
        <v>99</v>
      </c>
      <c r="N56" s="20" t="s">
        <v>97</v>
      </c>
      <c r="O56" s="26">
        <f>_xlfn.XLOOKUP(N56,$S:$S,$T:$T,,0,1)</f>
        <v>5</v>
      </c>
    </row>
    <row r="57" spans="12:15" x14ac:dyDescent="0.25">
      <c r="M57" s="6" t="s">
        <v>100</v>
      </c>
      <c r="N57" s="20" t="s">
        <v>90</v>
      </c>
      <c r="O57" s="26">
        <f>_xlfn.XLOOKUP(N57,$S:$S,$T:$T,,0,1)</f>
        <v>10</v>
      </c>
    </row>
    <row r="58" spans="12:15" x14ac:dyDescent="0.25">
      <c r="M58" s="6" t="s">
        <v>101</v>
      </c>
      <c r="N58" s="20" t="s">
        <v>88</v>
      </c>
      <c r="O58" s="26">
        <f>_xlfn.XLOOKUP(N58,$S:$S,$T:$T,,0,1)</f>
        <v>15</v>
      </c>
    </row>
    <row r="59" spans="12:15" x14ac:dyDescent="0.25">
      <c r="L59" s="20" t="s">
        <v>98</v>
      </c>
      <c r="M59" s="6" t="s">
        <v>102</v>
      </c>
      <c r="N59" s="20" t="s">
        <v>88</v>
      </c>
      <c r="O59" s="26">
        <f>_xlfn.XLOOKUP(N59,$S:$S,$T:$T,,0,1)</f>
        <v>15</v>
      </c>
    </row>
    <row r="60" spans="12:15" x14ac:dyDescent="0.25">
      <c r="M60" s="6" t="s">
        <v>103</v>
      </c>
      <c r="N60" s="20" t="s">
        <v>98</v>
      </c>
      <c r="O60" s="26"/>
    </row>
    <row r="63" spans="12:15" x14ac:dyDescent="0.25">
      <c r="N63" s="25">
        <f>SUM(O65:O68)</f>
        <v>46</v>
      </c>
    </row>
    <row r="64" spans="12:15" x14ac:dyDescent="0.25">
      <c r="M64" s="15" t="s">
        <v>67</v>
      </c>
      <c r="N64" s="25" t="s">
        <v>76</v>
      </c>
    </row>
    <row r="65" spans="13:15" x14ac:dyDescent="0.25">
      <c r="M65" s="6" t="s">
        <v>40</v>
      </c>
      <c r="N65" s="19" t="s">
        <v>73</v>
      </c>
      <c r="O65" s="26">
        <f>_xlfn.XLOOKUP(N65,$S:$S,$T:$T,,0,1)</f>
        <v>9</v>
      </c>
    </row>
    <row r="66" spans="13:15" x14ac:dyDescent="0.25">
      <c r="M66" s="6" t="s">
        <v>41</v>
      </c>
      <c r="N66" s="20" t="s">
        <v>92</v>
      </c>
      <c r="O66" s="26">
        <f>_xlfn.XLOOKUP(N66,$S:$S,$T:$T,,0,1)</f>
        <v>11</v>
      </c>
    </row>
    <row r="67" spans="13:15" x14ac:dyDescent="0.25">
      <c r="M67" s="6" t="s">
        <v>42</v>
      </c>
      <c r="N67" s="20" t="s">
        <v>74</v>
      </c>
      <c r="O67" s="26">
        <f t="shared" ref="O67:O68" si="6">_xlfn.XLOOKUP(N67,$S:$S,$T:$T,,0,1)</f>
        <v>13</v>
      </c>
    </row>
    <row r="68" spans="13:15" x14ac:dyDescent="0.25">
      <c r="M68" s="6" t="s">
        <v>43</v>
      </c>
      <c r="N68" s="20" t="s">
        <v>74</v>
      </c>
      <c r="O68" s="26">
        <f t="shared" si="6"/>
        <v>13</v>
      </c>
    </row>
  </sheetData>
  <sortState xmlns:xlrd2="http://schemas.microsoft.com/office/spreadsheetml/2017/richdata2" ref="S2:S24">
    <sortCondition ref="S16:S24"/>
  </sortState>
  <phoneticPr fontId="4" type="noConversion"/>
  <pageMargins left="0.7" right="0.7" top="0.75" bottom="0.75" header="0.3" footer="0.3"/>
  <pageSetup paperSize="9" orientation="portrait" r:id="rId1"/>
  <ignoredErrors>
    <ignoredError sqref="N4:N6 I2:I23 N8:N9 N37:N50 N52:N58 N60 N19:N25 N33:N3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198E-7CC2-4212-A543-09DB834814FD}">
  <dimension ref="A1:I47"/>
  <sheetViews>
    <sheetView showGridLines="0" workbookViewId="0">
      <selection activeCell="E11" sqref="E11"/>
    </sheetView>
  </sheetViews>
  <sheetFormatPr baseColWidth="10" defaultColWidth="9.140625" defaultRowHeight="15" x14ac:dyDescent="0.25"/>
  <cols>
    <col min="1" max="1" width="3" bestFit="1" customWidth="1"/>
    <col min="2" max="2" width="14.140625" bestFit="1" customWidth="1"/>
    <col min="3" max="3" width="22" style="1" bestFit="1" customWidth="1"/>
    <col min="4" max="4" width="23.5703125" style="1" bestFit="1" customWidth="1"/>
    <col min="5" max="5" width="14.85546875" bestFit="1" customWidth="1"/>
    <col min="6" max="6" width="14.5703125" customWidth="1"/>
    <col min="7" max="7" width="8.5703125" customWidth="1"/>
    <col min="8" max="8" width="10.42578125" bestFit="1" customWidth="1"/>
  </cols>
  <sheetData>
    <row r="1" spans="1:9" x14ac:dyDescent="0.25">
      <c r="G1" s="2" t="s">
        <v>0</v>
      </c>
    </row>
    <row r="2" spans="1:9" x14ac:dyDescent="0.25">
      <c r="B2" s="3"/>
      <c r="C2" s="4" t="s">
        <v>1</v>
      </c>
      <c r="D2" s="4" t="s">
        <v>2</v>
      </c>
      <c r="G2" s="5" t="s">
        <v>3</v>
      </c>
      <c r="H2" s="5" t="s">
        <v>5</v>
      </c>
      <c r="I2" s="5" t="s">
        <v>4</v>
      </c>
    </row>
    <row r="3" spans="1:9" x14ac:dyDescent="0.25">
      <c r="A3" s="8">
        <v>1</v>
      </c>
      <c r="B3" s="5" t="s">
        <v>6</v>
      </c>
      <c r="C3" s="6" t="s">
        <v>7</v>
      </c>
      <c r="D3" s="6"/>
      <c r="G3" s="8">
        <v>9</v>
      </c>
      <c r="H3" s="8">
        <v>4</v>
      </c>
      <c r="I3" s="8">
        <v>0</v>
      </c>
    </row>
    <row r="4" spans="1:9" x14ac:dyDescent="0.25">
      <c r="A4" s="8">
        <v>2</v>
      </c>
      <c r="B4" s="5" t="s">
        <v>6</v>
      </c>
      <c r="C4" s="6" t="s">
        <v>9</v>
      </c>
      <c r="D4" s="6" t="s">
        <v>10</v>
      </c>
      <c r="E4" s="5" t="s">
        <v>130</v>
      </c>
    </row>
    <row r="5" spans="1:9" x14ac:dyDescent="0.25">
      <c r="A5" s="8">
        <v>3</v>
      </c>
      <c r="B5" s="5" t="s">
        <v>6</v>
      </c>
      <c r="C5" s="6" t="s">
        <v>11</v>
      </c>
      <c r="D5" s="6" t="s">
        <v>12</v>
      </c>
      <c r="E5" s="5" t="s">
        <v>61</v>
      </c>
    </row>
    <row r="6" spans="1:9" x14ac:dyDescent="0.25">
      <c r="A6" s="8">
        <v>4</v>
      </c>
      <c r="B6" s="5" t="s">
        <v>6</v>
      </c>
      <c r="C6" s="5" t="s">
        <v>131</v>
      </c>
      <c r="D6" s="7" t="s">
        <v>8</v>
      </c>
      <c r="E6" s="5" t="s">
        <v>62</v>
      </c>
    </row>
    <row r="7" spans="1:9" x14ac:dyDescent="0.25">
      <c r="A7" s="8">
        <v>5</v>
      </c>
      <c r="B7" s="5" t="s">
        <v>13</v>
      </c>
      <c r="C7" s="9" t="s">
        <v>14</v>
      </c>
      <c r="D7" s="10" t="s">
        <v>15</v>
      </c>
      <c r="E7" s="5" t="s">
        <v>63</v>
      </c>
    </row>
    <row r="8" spans="1:9" x14ac:dyDescent="0.25">
      <c r="A8" s="8">
        <v>6</v>
      </c>
      <c r="B8" s="5" t="s">
        <v>13</v>
      </c>
      <c r="C8" s="12" t="s">
        <v>16</v>
      </c>
      <c r="D8" s="12" t="s">
        <v>17</v>
      </c>
      <c r="E8" s="5" t="s">
        <v>64</v>
      </c>
    </row>
    <row r="10" spans="1:9" x14ac:dyDescent="0.25">
      <c r="A10" s="8">
        <v>7</v>
      </c>
      <c r="B10" s="5" t="s">
        <v>18</v>
      </c>
      <c r="C10" s="12" t="s">
        <v>132</v>
      </c>
      <c r="D10" s="12" t="s">
        <v>133</v>
      </c>
    </row>
    <row r="11" spans="1:9" x14ac:dyDescent="0.25">
      <c r="A11" s="8">
        <v>8</v>
      </c>
      <c r="B11" s="5" t="s">
        <v>18</v>
      </c>
      <c r="C11" s="6" t="s">
        <v>135</v>
      </c>
      <c r="D11" s="6" t="s">
        <v>136</v>
      </c>
    </row>
    <row r="12" spans="1:9" x14ac:dyDescent="0.25">
      <c r="A12" s="8">
        <v>9</v>
      </c>
      <c r="B12" s="5" t="s">
        <v>18</v>
      </c>
      <c r="C12" s="6" t="s">
        <v>137</v>
      </c>
      <c r="D12" s="6" t="s">
        <v>138</v>
      </c>
    </row>
    <row r="13" spans="1:9" x14ac:dyDescent="0.25">
      <c r="A13" s="8">
        <v>10</v>
      </c>
      <c r="B13" s="5" t="s">
        <v>18</v>
      </c>
      <c r="C13" s="6" t="s">
        <v>139</v>
      </c>
      <c r="D13" s="6"/>
      <c r="E13" t="s">
        <v>129</v>
      </c>
    </row>
    <row r="15" spans="1:9" x14ac:dyDescent="0.25">
      <c r="A15" s="8">
        <f>A13+1</f>
        <v>11</v>
      </c>
      <c r="B15" s="6" t="s">
        <v>27</v>
      </c>
      <c r="C15" s="6" t="s">
        <v>105</v>
      </c>
      <c r="D15" s="6" t="s">
        <v>140</v>
      </c>
      <c r="E15" s="5" t="s">
        <v>127</v>
      </c>
    </row>
    <row r="16" spans="1:9" x14ac:dyDescent="0.25">
      <c r="A16" s="8">
        <f t="shared" ref="A16:A18" si="0">A15+1</f>
        <v>12</v>
      </c>
      <c r="B16" s="6" t="s">
        <v>27</v>
      </c>
      <c r="C16" s="6" t="s">
        <v>107</v>
      </c>
      <c r="D16" s="6" t="s">
        <v>106</v>
      </c>
    </row>
    <row r="17" spans="1:5" x14ac:dyDescent="0.25">
      <c r="A17" s="8">
        <f t="shared" si="0"/>
        <v>13</v>
      </c>
      <c r="B17" s="6" t="s">
        <v>27</v>
      </c>
      <c r="C17" s="6" t="s">
        <v>141</v>
      </c>
      <c r="D17" s="6" t="s">
        <v>111</v>
      </c>
    </row>
    <row r="18" spans="1:5" x14ac:dyDescent="0.25">
      <c r="A18" s="8">
        <f t="shared" si="0"/>
        <v>14</v>
      </c>
      <c r="B18" s="6" t="s">
        <v>27</v>
      </c>
      <c r="C18" s="6" t="s">
        <v>142</v>
      </c>
      <c r="D18" s="6" t="s">
        <v>143</v>
      </c>
    </row>
    <row r="20" spans="1:5" x14ac:dyDescent="0.25">
      <c r="A20" s="8">
        <v>15</v>
      </c>
      <c r="B20" s="6" t="s">
        <v>28</v>
      </c>
      <c r="C20" s="6" t="s">
        <v>144</v>
      </c>
      <c r="D20" s="6" t="s">
        <v>145</v>
      </c>
      <c r="E20" s="5" t="s">
        <v>128</v>
      </c>
    </row>
    <row r="21" spans="1:5" x14ac:dyDescent="0.25">
      <c r="A21" s="8">
        <v>16</v>
      </c>
      <c r="B21" s="6" t="s">
        <v>28</v>
      </c>
      <c r="C21" s="6" t="s">
        <v>146</v>
      </c>
      <c r="D21" s="6" t="s">
        <v>147</v>
      </c>
    </row>
    <row r="22" spans="1:5" x14ac:dyDescent="0.25">
      <c r="A22" s="13">
        <v>17</v>
      </c>
      <c r="B22" s="6" t="s">
        <v>28</v>
      </c>
      <c r="C22" s="6" t="s">
        <v>148</v>
      </c>
      <c r="D22" s="6" t="s">
        <v>149</v>
      </c>
    </row>
    <row r="23" spans="1:5" x14ac:dyDescent="0.25">
      <c r="A23" s="90">
        <v>18</v>
      </c>
      <c r="B23" s="6" t="s">
        <v>28</v>
      </c>
      <c r="C23" s="6" t="s">
        <v>150</v>
      </c>
      <c r="D23" s="6" t="s">
        <v>151</v>
      </c>
      <c r="E23" s="90" t="s">
        <v>5</v>
      </c>
    </row>
    <row r="24" spans="1:5" x14ac:dyDescent="0.25">
      <c r="A24" s="91"/>
      <c r="B24" s="6" t="s">
        <v>28</v>
      </c>
      <c r="C24" s="6" t="s">
        <v>152</v>
      </c>
      <c r="D24" s="6"/>
      <c r="E24" s="91"/>
    </row>
    <row r="25" spans="1:5" x14ac:dyDescent="0.25">
      <c r="A25" s="8">
        <v>19</v>
      </c>
      <c r="B25" s="6" t="s">
        <v>125</v>
      </c>
      <c r="C25" s="12" t="s">
        <v>153</v>
      </c>
      <c r="D25" s="12" t="s">
        <v>60</v>
      </c>
      <c r="E25" s="5" t="s">
        <v>65</v>
      </c>
    </row>
    <row r="27" spans="1:5" x14ac:dyDescent="0.25">
      <c r="A27" s="90">
        <v>20</v>
      </c>
      <c r="B27" s="6" t="s">
        <v>39</v>
      </c>
      <c r="C27" s="6" t="s">
        <v>154</v>
      </c>
      <c r="D27" s="6" t="s">
        <v>155</v>
      </c>
      <c r="E27" s="88" t="s">
        <v>294</v>
      </c>
    </row>
    <row r="28" spans="1:5" x14ac:dyDescent="0.25">
      <c r="A28" s="91"/>
      <c r="B28" s="6" t="s">
        <v>39</v>
      </c>
      <c r="C28" s="6" t="s">
        <v>156</v>
      </c>
      <c r="D28" s="6" t="s">
        <v>157</v>
      </c>
      <c r="E28" s="89"/>
    </row>
    <row r="30" spans="1:5" x14ac:dyDescent="0.25">
      <c r="A30" s="8">
        <v>21</v>
      </c>
      <c r="B30" s="5" t="s">
        <v>44</v>
      </c>
      <c r="C30" s="12" t="s">
        <v>134</v>
      </c>
      <c r="D30" s="6"/>
    </row>
    <row r="31" spans="1:5" x14ac:dyDescent="0.25">
      <c r="A31" s="8">
        <v>22</v>
      </c>
      <c r="B31" s="6" t="s">
        <v>44</v>
      </c>
      <c r="C31" s="6" t="s">
        <v>158</v>
      </c>
      <c r="D31" s="6" t="s">
        <v>159</v>
      </c>
    </row>
    <row r="32" spans="1:5" x14ac:dyDescent="0.25">
      <c r="B32" s="1"/>
    </row>
    <row r="33" spans="1:5" x14ac:dyDescent="0.25">
      <c r="A33" s="8">
        <v>23</v>
      </c>
      <c r="B33" s="6" t="s">
        <v>48</v>
      </c>
      <c r="C33" s="6" t="s">
        <v>160</v>
      </c>
      <c r="D33" s="6" t="s">
        <v>161</v>
      </c>
    </row>
    <row r="34" spans="1:5" x14ac:dyDescent="0.25">
      <c r="A34" s="8">
        <v>24</v>
      </c>
      <c r="B34" s="6" t="s">
        <v>48</v>
      </c>
      <c r="C34" s="6" t="s">
        <v>162</v>
      </c>
      <c r="D34" s="6" t="s">
        <v>163</v>
      </c>
    </row>
    <row r="35" spans="1:5" x14ac:dyDescent="0.25">
      <c r="A35" s="8">
        <v>25</v>
      </c>
      <c r="B35" s="6" t="s">
        <v>48</v>
      </c>
      <c r="C35" s="6" t="s">
        <v>164</v>
      </c>
      <c r="D35" s="6" t="s">
        <v>165</v>
      </c>
    </row>
    <row r="37" spans="1:5" x14ac:dyDescent="0.25">
      <c r="A37" s="8">
        <v>26</v>
      </c>
      <c r="B37" s="6" t="s">
        <v>49</v>
      </c>
      <c r="C37" s="6" t="s">
        <v>104</v>
      </c>
      <c r="D37" s="6" t="s">
        <v>50</v>
      </c>
    </row>
    <row r="38" spans="1:5" x14ac:dyDescent="0.25">
      <c r="A38" s="90">
        <v>27</v>
      </c>
      <c r="B38" s="6" t="s">
        <v>49</v>
      </c>
      <c r="C38" s="6" t="s">
        <v>51</v>
      </c>
      <c r="D38" s="6" t="s">
        <v>52</v>
      </c>
      <c r="E38" s="90" t="s">
        <v>5</v>
      </c>
    </row>
    <row r="39" spans="1:5" x14ac:dyDescent="0.25">
      <c r="A39" s="91"/>
      <c r="B39" s="6" t="s">
        <v>49</v>
      </c>
      <c r="C39" s="6" t="s">
        <v>53</v>
      </c>
      <c r="D39" s="6"/>
      <c r="E39" s="91"/>
    </row>
    <row r="41" spans="1:5" x14ac:dyDescent="0.25">
      <c r="A41" s="90">
        <v>28</v>
      </c>
      <c r="B41" s="6" t="s">
        <v>54</v>
      </c>
      <c r="C41" s="6" t="s">
        <v>166</v>
      </c>
      <c r="D41" s="6" t="s">
        <v>169</v>
      </c>
      <c r="E41" s="88" t="s">
        <v>294</v>
      </c>
    </row>
    <row r="42" spans="1:5" x14ac:dyDescent="0.25">
      <c r="A42" s="91"/>
      <c r="B42" s="6" t="s">
        <v>54</v>
      </c>
      <c r="C42" s="6" t="s">
        <v>167</v>
      </c>
      <c r="D42" s="6" t="s">
        <v>168</v>
      </c>
      <c r="E42" s="89"/>
    </row>
    <row r="44" spans="1:5" x14ac:dyDescent="0.25">
      <c r="A44" s="53">
        <v>29</v>
      </c>
      <c r="B44" s="6" t="s">
        <v>55</v>
      </c>
      <c r="C44" s="6" t="s">
        <v>170</v>
      </c>
      <c r="D44" s="12" t="s">
        <v>171</v>
      </c>
      <c r="E44" s="5" t="s">
        <v>126</v>
      </c>
    </row>
    <row r="45" spans="1:5" x14ac:dyDescent="0.25">
      <c r="A45" s="53">
        <v>30</v>
      </c>
      <c r="B45" s="6" t="s">
        <v>55</v>
      </c>
      <c r="C45" s="6" t="s">
        <v>172</v>
      </c>
      <c r="D45" s="6"/>
    </row>
    <row r="47" spans="1:5" x14ac:dyDescent="0.25">
      <c r="A47">
        <v>30</v>
      </c>
    </row>
  </sheetData>
  <mergeCells count="8">
    <mergeCell ref="E41:E42"/>
    <mergeCell ref="A41:A42"/>
    <mergeCell ref="A27:A28"/>
    <mergeCell ref="E23:E24"/>
    <mergeCell ref="A23:A24"/>
    <mergeCell ref="E38:E39"/>
    <mergeCell ref="A38:A39"/>
    <mergeCell ref="E27:E28"/>
  </mergeCells>
  <phoneticPr fontId="4" type="noConversion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F088-8728-4DF3-9C3B-C46EA9C53D2D}">
  <dimension ref="B1:L23"/>
  <sheetViews>
    <sheetView workbookViewId="0">
      <selection activeCell="C2" sqref="C2:C14"/>
    </sheetView>
  </sheetViews>
  <sheetFormatPr baseColWidth="10" defaultColWidth="9.140625" defaultRowHeight="15" x14ac:dyDescent="0.25"/>
  <cols>
    <col min="2" max="2" width="16.140625" customWidth="1"/>
    <col min="3" max="6" width="9.140625" style="14"/>
    <col min="7" max="7" width="20.5703125" customWidth="1"/>
    <col min="11" max="12" width="23.5703125" bestFit="1" customWidth="1"/>
  </cols>
  <sheetData>
    <row r="1" spans="2:12" x14ac:dyDescent="0.25">
      <c r="B1" s="21" t="s">
        <v>77</v>
      </c>
      <c r="C1" s="22"/>
      <c r="D1" s="22" t="s">
        <v>78</v>
      </c>
      <c r="E1" s="22" t="s">
        <v>79</v>
      </c>
      <c r="F1" s="22" t="s">
        <v>80</v>
      </c>
      <c r="G1" s="22" t="s">
        <v>81</v>
      </c>
    </row>
    <row r="2" spans="2:12" x14ac:dyDescent="0.25">
      <c r="B2" s="15" t="s">
        <v>18</v>
      </c>
      <c r="C2" s="8">
        <f>SUM(D2:F2)</f>
        <v>8</v>
      </c>
      <c r="D2" s="8"/>
      <c r="E2" s="8">
        <v>5</v>
      </c>
      <c r="F2" s="8">
        <v>3</v>
      </c>
    </row>
    <row r="3" spans="2:12" x14ac:dyDescent="0.25">
      <c r="B3" s="15" t="s">
        <v>27</v>
      </c>
      <c r="C3" s="8">
        <f t="shared" ref="C3:C6" si="0">SUM(D3:F3)</f>
        <v>8</v>
      </c>
      <c r="D3" s="8">
        <v>8</v>
      </c>
      <c r="E3" s="8"/>
      <c r="F3" s="8"/>
    </row>
    <row r="4" spans="2:12" x14ac:dyDescent="0.25">
      <c r="B4" s="15" t="s">
        <v>6</v>
      </c>
      <c r="C4" s="8">
        <f t="shared" si="0"/>
        <v>8</v>
      </c>
      <c r="D4" s="8">
        <v>4</v>
      </c>
      <c r="E4" s="8">
        <v>3</v>
      </c>
      <c r="F4" s="8">
        <v>1</v>
      </c>
      <c r="K4" t="s">
        <v>6</v>
      </c>
    </row>
    <row r="5" spans="2:12" x14ac:dyDescent="0.25">
      <c r="B5" s="15" t="s">
        <v>28</v>
      </c>
      <c r="C5" s="8">
        <f t="shared" si="0"/>
        <v>10</v>
      </c>
      <c r="D5" s="8">
        <v>6</v>
      </c>
      <c r="E5" s="8">
        <v>3</v>
      </c>
      <c r="F5" s="8">
        <v>1</v>
      </c>
      <c r="K5" s="8" t="s">
        <v>7</v>
      </c>
      <c r="L5" s="8" t="s">
        <v>8</v>
      </c>
    </row>
    <row r="6" spans="2:12" x14ac:dyDescent="0.25">
      <c r="B6" s="15" t="s">
        <v>67</v>
      </c>
      <c r="C6" s="8">
        <f t="shared" si="0"/>
        <v>4</v>
      </c>
      <c r="D6" s="8">
        <v>4</v>
      </c>
      <c r="E6" s="8"/>
      <c r="F6" s="8"/>
      <c r="K6" s="8" t="s">
        <v>11</v>
      </c>
      <c r="L6" s="8" t="s">
        <v>12</v>
      </c>
    </row>
    <row r="7" spans="2:12" x14ac:dyDescent="0.25">
      <c r="B7" s="15" t="s">
        <v>44</v>
      </c>
      <c r="C7" s="8">
        <v>3</v>
      </c>
      <c r="D7" s="8"/>
      <c r="E7" s="8">
        <v>2</v>
      </c>
      <c r="F7" s="8">
        <v>1</v>
      </c>
      <c r="K7" s="8" t="s">
        <v>9</v>
      </c>
      <c r="L7" s="18" t="s">
        <v>14</v>
      </c>
    </row>
    <row r="8" spans="2:12" x14ac:dyDescent="0.25">
      <c r="B8" s="15" t="s">
        <v>48</v>
      </c>
      <c r="C8" s="8">
        <v>6</v>
      </c>
      <c r="D8" s="8">
        <v>6</v>
      </c>
      <c r="E8" s="8"/>
      <c r="F8" s="8"/>
      <c r="K8" s="8" t="s">
        <v>10</v>
      </c>
    </row>
    <row r="9" spans="2:12" x14ac:dyDescent="0.25">
      <c r="B9" s="15" t="s">
        <v>49</v>
      </c>
      <c r="C9" s="8">
        <v>5</v>
      </c>
      <c r="D9" s="8">
        <v>5</v>
      </c>
      <c r="E9" s="8"/>
      <c r="F9" s="8"/>
      <c r="G9" t="s">
        <v>82</v>
      </c>
      <c r="K9" s="8" t="s">
        <v>16</v>
      </c>
    </row>
    <row r="10" spans="2:12" x14ac:dyDescent="0.25">
      <c r="B10" s="15" t="s">
        <v>66</v>
      </c>
      <c r="C10" s="8">
        <v>2</v>
      </c>
      <c r="D10" s="8"/>
      <c r="E10" s="8">
        <v>1</v>
      </c>
      <c r="F10" s="8">
        <v>1</v>
      </c>
    </row>
    <row r="11" spans="2:12" x14ac:dyDescent="0.25">
      <c r="B11" s="15" t="s">
        <v>54</v>
      </c>
      <c r="C11" s="8">
        <v>5</v>
      </c>
      <c r="D11" s="8">
        <v>5</v>
      </c>
      <c r="E11" s="8"/>
      <c r="F11" s="8"/>
    </row>
    <row r="12" spans="2:12" x14ac:dyDescent="0.25">
      <c r="B12" s="15" t="s">
        <v>55</v>
      </c>
      <c r="C12" s="8">
        <v>3</v>
      </c>
      <c r="D12" s="8"/>
      <c r="E12" s="8">
        <v>2</v>
      </c>
      <c r="F12" s="8">
        <v>1</v>
      </c>
    </row>
    <row r="13" spans="2:12" x14ac:dyDescent="0.25">
      <c r="B13" s="5" t="s">
        <v>83</v>
      </c>
      <c r="C13" s="8"/>
      <c r="D13" s="8"/>
      <c r="E13" s="8"/>
      <c r="F13" s="8"/>
      <c r="G13" t="s">
        <v>84</v>
      </c>
    </row>
    <row r="14" spans="2:12" x14ac:dyDescent="0.25">
      <c r="B14" s="5" t="s">
        <v>59</v>
      </c>
      <c r="C14" s="8">
        <v>1</v>
      </c>
      <c r="D14" s="8"/>
      <c r="E14" s="8"/>
      <c r="F14" s="8">
        <v>1</v>
      </c>
      <c r="G14" t="s">
        <v>85</v>
      </c>
    </row>
    <row r="15" spans="2:12" x14ac:dyDescent="0.25">
      <c r="B15" s="5"/>
      <c r="C15" s="8"/>
      <c r="D15" s="8"/>
      <c r="E15" s="8"/>
      <c r="F15" s="8"/>
    </row>
    <row r="16" spans="2:12" x14ac:dyDescent="0.25">
      <c r="B16" s="5"/>
      <c r="C16" s="8"/>
      <c r="D16" s="8"/>
      <c r="E16" s="8"/>
      <c r="F16" s="8"/>
    </row>
    <row r="17" spans="2:6" x14ac:dyDescent="0.25">
      <c r="B17" s="5"/>
      <c r="C17" s="8"/>
      <c r="D17" s="8"/>
      <c r="E17" s="8"/>
      <c r="F17" s="8"/>
    </row>
    <row r="18" spans="2:6" x14ac:dyDescent="0.25">
      <c r="B18" s="5"/>
      <c r="C18" s="8"/>
      <c r="D18" s="8"/>
      <c r="E18" s="8"/>
      <c r="F18" s="8"/>
    </row>
    <row r="19" spans="2:6" x14ac:dyDescent="0.25">
      <c r="B19" s="5"/>
      <c r="C19" s="8"/>
      <c r="D19" s="8"/>
      <c r="E19" s="8"/>
      <c r="F19" s="8"/>
    </row>
    <row r="20" spans="2:6" x14ac:dyDescent="0.25">
      <c r="B20" s="5"/>
      <c r="C20" s="8"/>
      <c r="D20" s="8"/>
      <c r="E20" s="8"/>
      <c r="F20" s="8"/>
    </row>
    <row r="21" spans="2:6" x14ac:dyDescent="0.25">
      <c r="B21" s="5"/>
      <c r="C21" s="8"/>
      <c r="D21" s="8"/>
      <c r="E21" s="8"/>
      <c r="F21" s="8"/>
    </row>
    <row r="22" spans="2:6" x14ac:dyDescent="0.25">
      <c r="B22" s="5"/>
      <c r="C22" s="8"/>
      <c r="D22" s="8"/>
      <c r="E22" s="8"/>
      <c r="F22" s="8"/>
    </row>
    <row r="23" spans="2:6" x14ac:dyDescent="0.25">
      <c r="B23" s="5" t="s">
        <v>86</v>
      </c>
      <c r="C23" s="8">
        <f>SUM(C2:C22)</f>
        <v>63</v>
      </c>
      <c r="D23" s="8"/>
      <c r="E23" s="8">
        <f>SUM(E2:E22)</f>
        <v>16</v>
      </c>
      <c r="F23" s="8">
        <f>SUM(F2:F22)</f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DB11-51C3-4C59-953F-59880C5E4F15}">
  <sheetPr>
    <pageSetUpPr fitToPage="1"/>
  </sheetPr>
  <dimension ref="B1:J31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3.85546875" customWidth="1"/>
    <col min="2" max="2" width="5.7109375" customWidth="1"/>
    <col min="3" max="3" width="17.85546875" customWidth="1"/>
    <col min="4" max="4" width="24.85546875" bestFit="1" customWidth="1"/>
    <col min="6" max="6" width="9.140625" customWidth="1"/>
    <col min="7" max="7" width="5.7109375" customWidth="1"/>
    <col min="8" max="8" width="18.85546875" customWidth="1"/>
    <col min="9" max="9" width="28.85546875" bestFit="1" customWidth="1"/>
    <col min="12" max="12" width="28.85546875" bestFit="1" customWidth="1"/>
    <col min="17" max="17" width="19.85546875" bestFit="1" customWidth="1"/>
  </cols>
  <sheetData>
    <row r="1" spans="2:10" x14ac:dyDescent="0.25">
      <c r="C1" s="58" t="s">
        <v>318</v>
      </c>
    </row>
    <row r="3" spans="2:10" ht="15.75" x14ac:dyDescent="0.25">
      <c r="D3" s="30" t="s">
        <v>317</v>
      </c>
    </row>
    <row r="4" spans="2:10" ht="18.75" x14ac:dyDescent="0.3">
      <c r="C4" s="27">
        <v>1</v>
      </c>
      <c r="D4" s="76" t="s">
        <v>27</v>
      </c>
    </row>
    <row r="5" spans="2:10" ht="18.75" x14ac:dyDescent="0.3">
      <c r="C5" s="27">
        <v>2</v>
      </c>
      <c r="D5" s="76" t="s">
        <v>28</v>
      </c>
    </row>
    <row r="6" spans="2:10" ht="18.75" x14ac:dyDescent="0.3">
      <c r="C6" s="27">
        <v>3</v>
      </c>
      <c r="D6" s="76" t="s">
        <v>49</v>
      </c>
    </row>
    <row r="7" spans="2:10" ht="18.75" x14ac:dyDescent="0.3">
      <c r="C7" s="27">
        <v>4</v>
      </c>
      <c r="D7" s="76" t="s">
        <v>55</v>
      </c>
    </row>
    <row r="8" spans="2:10" ht="18.75" x14ac:dyDescent="0.3">
      <c r="C8" s="27">
        <v>5</v>
      </c>
      <c r="D8" s="76" t="s">
        <v>48</v>
      </c>
    </row>
    <row r="9" spans="2:10" ht="18.75" x14ac:dyDescent="0.3">
      <c r="C9" s="27">
        <v>6</v>
      </c>
      <c r="D9" s="76" t="s">
        <v>320</v>
      </c>
    </row>
    <row r="10" spans="2:10" ht="18.75" x14ac:dyDescent="0.3">
      <c r="C10" s="27">
        <v>7</v>
      </c>
      <c r="D10" s="76" t="s">
        <v>67</v>
      </c>
    </row>
    <row r="11" spans="2:10" ht="18.75" x14ac:dyDescent="0.3">
      <c r="C11" s="27">
        <v>8</v>
      </c>
      <c r="D11" s="76"/>
    </row>
    <row r="15" spans="2:10" ht="15.75" x14ac:dyDescent="0.25">
      <c r="D15" s="30" t="s">
        <v>315</v>
      </c>
      <c r="I15" s="30" t="s">
        <v>316</v>
      </c>
    </row>
    <row r="16" spans="2:10" ht="18.75" x14ac:dyDescent="0.3">
      <c r="B16" s="27">
        <v>1</v>
      </c>
      <c r="C16" s="43" t="s">
        <v>366</v>
      </c>
      <c r="D16" s="8" t="s">
        <v>28</v>
      </c>
      <c r="E16" s="8"/>
      <c r="G16" s="27">
        <v>1</v>
      </c>
      <c r="H16" s="43" t="s">
        <v>349</v>
      </c>
      <c r="I16" s="8" t="s">
        <v>18</v>
      </c>
      <c r="J16" s="8"/>
    </row>
    <row r="17" spans="2:10" ht="18.75" x14ac:dyDescent="0.3">
      <c r="B17" s="27">
        <v>2</v>
      </c>
      <c r="C17" s="43" t="s">
        <v>360</v>
      </c>
      <c r="D17" s="8" t="s">
        <v>28</v>
      </c>
      <c r="E17" s="8"/>
      <c r="G17" s="27">
        <v>2</v>
      </c>
      <c r="H17" s="43" t="s">
        <v>380</v>
      </c>
      <c r="I17" s="8" t="s">
        <v>55</v>
      </c>
      <c r="J17" s="20"/>
    </row>
    <row r="18" spans="2:10" ht="18.75" x14ac:dyDescent="0.3">
      <c r="B18" s="27">
        <v>3</v>
      </c>
      <c r="C18" s="43" t="s">
        <v>361</v>
      </c>
      <c r="D18" s="8" t="s">
        <v>28</v>
      </c>
      <c r="E18" s="8"/>
      <c r="G18" s="27">
        <v>3</v>
      </c>
      <c r="H18" s="43" t="s">
        <v>344</v>
      </c>
      <c r="I18" s="8" t="s">
        <v>67</v>
      </c>
      <c r="J18" s="20"/>
    </row>
    <row r="19" spans="2:10" ht="18.75" x14ac:dyDescent="0.3">
      <c r="B19" s="27">
        <v>4</v>
      </c>
      <c r="C19" s="43" t="s">
        <v>359</v>
      </c>
      <c r="D19" s="8" t="s">
        <v>49</v>
      </c>
      <c r="E19" s="8"/>
      <c r="G19" s="27">
        <v>4</v>
      </c>
      <c r="H19" s="43" t="s">
        <v>345</v>
      </c>
      <c r="I19" s="8" t="s">
        <v>55</v>
      </c>
      <c r="J19" s="20"/>
    </row>
    <row r="20" spans="2:10" ht="18.75" x14ac:dyDescent="0.3">
      <c r="B20" s="27">
        <v>5</v>
      </c>
      <c r="C20" s="43" t="s">
        <v>362</v>
      </c>
      <c r="D20" s="8" t="s">
        <v>18</v>
      </c>
      <c r="E20" s="8"/>
      <c r="G20" s="27">
        <v>5</v>
      </c>
      <c r="H20" s="43" t="s">
        <v>347</v>
      </c>
      <c r="I20" s="8" t="s">
        <v>18</v>
      </c>
      <c r="J20" s="20"/>
    </row>
    <row r="21" spans="2:10" ht="18.75" x14ac:dyDescent="0.3">
      <c r="B21" s="27">
        <v>6</v>
      </c>
      <c r="C21" s="43" t="s">
        <v>356</v>
      </c>
      <c r="D21" s="8" t="s">
        <v>28</v>
      </c>
      <c r="E21" s="8"/>
      <c r="G21" s="27">
        <v>6</v>
      </c>
      <c r="H21" s="43" t="s">
        <v>346</v>
      </c>
      <c r="I21" s="8" t="s">
        <v>18</v>
      </c>
      <c r="J21" s="20"/>
    </row>
    <row r="22" spans="2:10" ht="18.75" x14ac:dyDescent="0.3">
      <c r="B22" s="27">
        <v>7</v>
      </c>
      <c r="C22" s="43" t="s">
        <v>357</v>
      </c>
      <c r="D22" s="8" t="s">
        <v>28</v>
      </c>
      <c r="E22" s="8"/>
      <c r="G22" s="27">
        <v>7</v>
      </c>
      <c r="H22" s="43" t="s">
        <v>350</v>
      </c>
      <c r="I22" s="8" t="s">
        <v>18</v>
      </c>
      <c r="J22" s="8"/>
    </row>
    <row r="23" spans="2:10" ht="18.75" x14ac:dyDescent="0.3">
      <c r="B23" s="27">
        <v>8</v>
      </c>
      <c r="C23" s="43" t="s">
        <v>364</v>
      </c>
      <c r="D23" s="8" t="s">
        <v>18</v>
      </c>
      <c r="E23" s="8"/>
      <c r="G23" s="27">
        <v>8</v>
      </c>
      <c r="H23" s="43" t="s">
        <v>374</v>
      </c>
      <c r="I23" s="8" t="s">
        <v>18</v>
      </c>
      <c r="J23" s="8"/>
    </row>
    <row r="24" spans="2:10" ht="18.75" x14ac:dyDescent="0.3">
      <c r="B24" s="27">
        <v>9</v>
      </c>
      <c r="C24" s="43" t="s">
        <v>363</v>
      </c>
      <c r="D24" s="8" t="s">
        <v>28</v>
      </c>
      <c r="E24" s="8"/>
    </row>
    <row r="25" spans="2:10" ht="18.75" x14ac:dyDescent="0.3">
      <c r="B25" s="27">
        <v>10</v>
      </c>
      <c r="C25" s="43" t="s">
        <v>355</v>
      </c>
      <c r="D25" s="8" t="s">
        <v>28</v>
      </c>
      <c r="E25" s="8"/>
    </row>
    <row r="26" spans="2:10" ht="18.75" x14ac:dyDescent="0.3">
      <c r="B26" s="27">
        <v>11</v>
      </c>
      <c r="C26" s="43" t="s">
        <v>358</v>
      </c>
      <c r="D26" s="8" t="s">
        <v>48</v>
      </c>
      <c r="E26" s="8"/>
    </row>
    <row r="27" spans="2:10" ht="18.75" x14ac:dyDescent="0.3">
      <c r="B27" s="27">
        <v>12</v>
      </c>
      <c r="C27" s="43" t="s">
        <v>354</v>
      </c>
      <c r="D27" s="8" t="s">
        <v>48</v>
      </c>
      <c r="E27" s="8"/>
    </row>
    <row r="28" spans="2:10" ht="18.75" x14ac:dyDescent="0.3">
      <c r="B28" s="27">
        <v>13</v>
      </c>
      <c r="C28" s="74"/>
      <c r="D28" s="43"/>
      <c r="E28" s="8"/>
    </row>
    <row r="29" spans="2:10" ht="18.75" x14ac:dyDescent="0.3">
      <c r="B29" s="27">
        <v>14</v>
      </c>
      <c r="C29" s="74"/>
      <c r="D29" s="43"/>
      <c r="E29" s="8"/>
    </row>
    <row r="30" spans="2:10" ht="18.75" x14ac:dyDescent="0.3">
      <c r="B30" s="27">
        <v>15</v>
      </c>
      <c r="C30" s="74"/>
      <c r="D30" s="43"/>
      <c r="E30" s="8"/>
    </row>
    <row r="31" spans="2:10" ht="18.75" x14ac:dyDescent="0.3">
      <c r="B31" s="27">
        <v>16</v>
      </c>
      <c r="C31" s="74"/>
      <c r="D31" s="43"/>
      <c r="E31" s="8"/>
    </row>
  </sheetData>
  <pageMargins left="0.25" right="0.25" top="0.75" bottom="0.75" header="0.3" footer="0.3"/>
  <pageSetup paperSize="9" scale="8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5CC8-5853-403B-8773-38E6FBA47FB2}">
  <dimension ref="B1:Q48"/>
  <sheetViews>
    <sheetView showGridLines="0" topLeftCell="A31" workbookViewId="0">
      <selection activeCell="I52" sqref="I52"/>
    </sheetView>
  </sheetViews>
  <sheetFormatPr baseColWidth="10" defaultRowHeight="15" x14ac:dyDescent="0.25"/>
  <cols>
    <col min="1" max="1" width="6.28515625" customWidth="1"/>
    <col min="3" max="8" width="5.7109375" style="14" customWidth="1"/>
    <col min="10" max="17" width="5.7109375" style="14" customWidth="1"/>
  </cols>
  <sheetData>
    <row r="1" spans="2:13" x14ac:dyDescent="0.25">
      <c r="C1" s="14" t="s">
        <v>260</v>
      </c>
      <c r="D1" s="14" t="s">
        <v>367</v>
      </c>
      <c r="E1" s="14" t="s">
        <v>304</v>
      </c>
      <c r="F1" s="14" t="s">
        <v>367</v>
      </c>
      <c r="J1" s="14" t="s">
        <v>260</v>
      </c>
      <c r="K1" s="14" t="s">
        <v>367</v>
      </c>
      <c r="L1" s="14" t="s">
        <v>367</v>
      </c>
      <c r="M1" s="14" t="s">
        <v>367</v>
      </c>
    </row>
    <row r="2" spans="2:13" x14ac:dyDescent="0.25">
      <c r="B2" s="8" t="s">
        <v>67</v>
      </c>
      <c r="C2" s="8">
        <v>0</v>
      </c>
      <c r="D2" s="8">
        <v>1</v>
      </c>
      <c r="E2" s="8">
        <v>4</v>
      </c>
      <c r="F2" s="8"/>
      <c r="I2" s="8" t="s">
        <v>67</v>
      </c>
      <c r="J2" s="8">
        <v>1</v>
      </c>
      <c r="K2" s="8">
        <v>7</v>
      </c>
      <c r="L2" s="8">
        <v>6</v>
      </c>
      <c r="M2" s="8"/>
    </row>
    <row r="3" spans="2:13" x14ac:dyDescent="0.25">
      <c r="B3" s="8" t="s">
        <v>27</v>
      </c>
      <c r="C3" s="8">
        <v>1</v>
      </c>
      <c r="D3" s="8">
        <v>6</v>
      </c>
      <c r="E3" s="8">
        <v>6</v>
      </c>
      <c r="F3" s="8"/>
      <c r="I3" s="8" t="s">
        <v>27</v>
      </c>
      <c r="J3" s="8">
        <v>0</v>
      </c>
      <c r="K3" s="8">
        <v>6</v>
      </c>
      <c r="L3" s="8">
        <v>1</v>
      </c>
      <c r="M3" s="8"/>
    </row>
    <row r="5" spans="2:13" x14ac:dyDescent="0.25">
      <c r="B5" s="8" t="s">
        <v>67</v>
      </c>
      <c r="C5" s="8">
        <v>0</v>
      </c>
      <c r="D5" s="8">
        <v>6</v>
      </c>
      <c r="E5" s="8">
        <v>2</v>
      </c>
      <c r="F5" s="8"/>
      <c r="I5" s="8" t="s">
        <v>320</v>
      </c>
      <c r="J5" s="8">
        <v>1</v>
      </c>
      <c r="K5" s="8">
        <v>6</v>
      </c>
      <c r="L5" s="8">
        <v>6</v>
      </c>
      <c r="M5" s="8"/>
    </row>
    <row r="6" spans="2:13" x14ac:dyDescent="0.25">
      <c r="B6" s="8" t="s">
        <v>27</v>
      </c>
      <c r="C6" s="8">
        <v>1</v>
      </c>
      <c r="D6" s="8">
        <v>7</v>
      </c>
      <c r="E6" s="8">
        <v>6</v>
      </c>
      <c r="F6" s="8"/>
      <c r="I6" s="8" t="s">
        <v>49</v>
      </c>
      <c r="J6" s="8">
        <v>0</v>
      </c>
      <c r="K6" s="8">
        <v>2</v>
      </c>
      <c r="L6" s="8">
        <v>1</v>
      </c>
      <c r="M6" s="8"/>
    </row>
    <row r="9" spans="2:13" x14ac:dyDescent="0.25">
      <c r="B9" s="8" t="s">
        <v>320</v>
      </c>
      <c r="C9" s="8">
        <v>0</v>
      </c>
      <c r="D9" s="8">
        <v>4</v>
      </c>
      <c r="E9" s="8">
        <v>3</v>
      </c>
      <c r="F9" s="8"/>
      <c r="I9" s="8" t="s">
        <v>320</v>
      </c>
      <c r="J9" s="8">
        <v>0</v>
      </c>
      <c r="K9" s="8">
        <v>3</v>
      </c>
      <c r="L9" s="8">
        <v>2</v>
      </c>
      <c r="M9" s="8"/>
    </row>
    <row r="10" spans="2:13" x14ac:dyDescent="0.25">
      <c r="B10" s="8" t="s">
        <v>49</v>
      </c>
      <c r="C10" s="8">
        <v>1</v>
      </c>
      <c r="D10" s="8">
        <v>6</v>
      </c>
      <c r="E10" s="8">
        <v>6</v>
      </c>
      <c r="F10" s="8"/>
      <c r="I10" s="8" t="s">
        <v>49</v>
      </c>
      <c r="J10" s="8">
        <v>1</v>
      </c>
      <c r="K10" s="8">
        <v>6</v>
      </c>
      <c r="L10" s="8">
        <v>6</v>
      </c>
      <c r="M10" s="8"/>
    </row>
    <row r="12" spans="2:13" x14ac:dyDescent="0.25">
      <c r="B12" s="8" t="s">
        <v>27</v>
      </c>
      <c r="C12" s="8">
        <v>1</v>
      </c>
      <c r="D12" s="8">
        <v>6</v>
      </c>
      <c r="E12" s="8">
        <v>6</v>
      </c>
      <c r="F12" s="8"/>
      <c r="I12" s="8" t="s">
        <v>27</v>
      </c>
      <c r="J12" s="8">
        <v>0</v>
      </c>
      <c r="K12" s="8">
        <v>2</v>
      </c>
      <c r="L12" s="8">
        <v>2</v>
      </c>
      <c r="M12" s="8"/>
    </row>
    <row r="13" spans="2:13" x14ac:dyDescent="0.25">
      <c r="B13" s="8" t="s">
        <v>49</v>
      </c>
      <c r="C13" s="8">
        <v>0</v>
      </c>
      <c r="D13" s="8">
        <v>4</v>
      </c>
      <c r="E13" s="8">
        <v>2</v>
      </c>
      <c r="F13" s="8"/>
      <c r="I13" s="8" t="s">
        <v>49</v>
      </c>
      <c r="J13" s="8">
        <v>1</v>
      </c>
      <c r="K13" s="8">
        <v>6</v>
      </c>
      <c r="L13" s="8">
        <v>6</v>
      </c>
      <c r="M13" s="8"/>
    </row>
    <row r="16" spans="2:13" x14ac:dyDescent="0.25">
      <c r="B16" s="8" t="s">
        <v>27</v>
      </c>
      <c r="C16" s="8">
        <v>1</v>
      </c>
      <c r="D16" s="8">
        <v>4</v>
      </c>
      <c r="E16" s="8">
        <v>7</v>
      </c>
      <c r="F16" s="8">
        <v>10</v>
      </c>
      <c r="I16" s="8" t="s">
        <v>67</v>
      </c>
      <c r="J16" s="8">
        <v>1</v>
      </c>
      <c r="K16" s="8"/>
      <c r="L16" s="8"/>
      <c r="M16" s="8"/>
    </row>
    <row r="17" spans="2:13" x14ac:dyDescent="0.25">
      <c r="B17" s="8" t="s">
        <v>49</v>
      </c>
      <c r="C17" s="8">
        <v>0</v>
      </c>
      <c r="D17" s="8">
        <v>6</v>
      </c>
      <c r="E17" s="8">
        <v>5</v>
      </c>
      <c r="F17" s="8">
        <v>8</v>
      </c>
      <c r="I17" s="8" t="s">
        <v>320</v>
      </c>
      <c r="J17" s="8">
        <v>0</v>
      </c>
      <c r="K17" s="8"/>
      <c r="L17" s="8"/>
      <c r="M17" s="8"/>
    </row>
    <row r="19" spans="2:13" x14ac:dyDescent="0.25">
      <c r="B19" s="8" t="s">
        <v>67</v>
      </c>
      <c r="C19" s="8" t="s">
        <v>379</v>
      </c>
      <c r="D19" s="8"/>
      <c r="E19" s="8"/>
      <c r="F19" s="8"/>
      <c r="I19" s="8" t="s">
        <v>67</v>
      </c>
      <c r="J19" s="8">
        <v>0</v>
      </c>
      <c r="K19" s="8"/>
      <c r="L19" s="8"/>
      <c r="M19" s="8"/>
    </row>
    <row r="20" spans="2:13" x14ac:dyDescent="0.25">
      <c r="B20" s="8" t="s">
        <v>320</v>
      </c>
      <c r="C20" s="8">
        <v>1</v>
      </c>
      <c r="D20" s="8"/>
      <c r="E20" s="8"/>
      <c r="F20" s="8"/>
      <c r="I20" s="8" t="s">
        <v>320</v>
      </c>
      <c r="J20" s="8">
        <v>1</v>
      </c>
      <c r="K20" s="8"/>
      <c r="L20" s="8"/>
      <c r="M20" s="8"/>
    </row>
    <row r="23" spans="2:13" x14ac:dyDescent="0.25">
      <c r="B23" s="8" t="s">
        <v>55</v>
      </c>
      <c r="C23" s="8">
        <v>1</v>
      </c>
      <c r="D23" s="8">
        <v>6</v>
      </c>
      <c r="E23" s="8">
        <v>6</v>
      </c>
      <c r="F23" s="8"/>
      <c r="I23" s="78" t="s">
        <v>55</v>
      </c>
      <c r="J23" s="8">
        <v>1</v>
      </c>
      <c r="K23" s="8">
        <v>6</v>
      </c>
      <c r="L23" s="8">
        <v>6</v>
      </c>
      <c r="M23" s="8"/>
    </row>
    <row r="24" spans="2:13" x14ac:dyDescent="0.25">
      <c r="B24" s="8" t="s">
        <v>48</v>
      </c>
      <c r="C24" s="8">
        <v>0</v>
      </c>
      <c r="D24" s="8">
        <v>1</v>
      </c>
      <c r="E24" s="8">
        <v>3</v>
      </c>
      <c r="F24" s="8"/>
      <c r="I24" s="8" t="s">
        <v>48</v>
      </c>
      <c r="J24" s="8">
        <v>0</v>
      </c>
      <c r="K24" s="8">
        <v>3</v>
      </c>
      <c r="L24" s="8">
        <v>3</v>
      </c>
      <c r="M24" s="8"/>
    </row>
    <row r="27" spans="2:13" x14ac:dyDescent="0.25">
      <c r="B27" s="8" t="s">
        <v>55</v>
      </c>
      <c r="C27" s="8">
        <v>0</v>
      </c>
      <c r="D27" s="8">
        <v>1</v>
      </c>
      <c r="E27" s="8">
        <v>4</v>
      </c>
      <c r="F27" s="8"/>
      <c r="I27" s="8" t="s">
        <v>55</v>
      </c>
      <c r="J27" s="8">
        <v>0</v>
      </c>
      <c r="K27" s="8">
        <v>1</v>
      </c>
      <c r="L27" s="8">
        <v>4</v>
      </c>
      <c r="M27" s="8"/>
    </row>
    <row r="28" spans="2:13" x14ac:dyDescent="0.25">
      <c r="B28" s="8" t="s">
        <v>48</v>
      </c>
      <c r="C28" s="8">
        <v>1</v>
      </c>
      <c r="D28" s="8">
        <v>6</v>
      </c>
      <c r="E28" s="8">
        <v>6</v>
      </c>
      <c r="F28" s="8"/>
      <c r="I28" s="8" t="s">
        <v>28</v>
      </c>
      <c r="J28" s="8">
        <v>1</v>
      </c>
      <c r="K28" s="8">
        <v>6</v>
      </c>
      <c r="L28" s="8">
        <v>6</v>
      </c>
      <c r="M28" s="8"/>
    </row>
    <row r="30" spans="2:13" x14ac:dyDescent="0.25">
      <c r="B30" s="8" t="s">
        <v>55</v>
      </c>
      <c r="C30" s="8">
        <v>1</v>
      </c>
      <c r="D30" s="8">
        <v>6</v>
      </c>
      <c r="E30" s="8">
        <v>6</v>
      </c>
      <c r="F30" s="8"/>
      <c r="I30" s="8" t="s">
        <v>55</v>
      </c>
      <c r="J30" s="8">
        <v>0</v>
      </c>
      <c r="K30" s="8">
        <v>1</v>
      </c>
      <c r="L30" s="8">
        <v>4</v>
      </c>
      <c r="M30" s="8"/>
    </row>
    <row r="31" spans="2:13" x14ac:dyDescent="0.25">
      <c r="B31" s="8" t="s">
        <v>28</v>
      </c>
      <c r="C31" s="8">
        <v>0</v>
      </c>
      <c r="D31" s="8">
        <v>2</v>
      </c>
      <c r="E31" s="8">
        <v>2</v>
      </c>
      <c r="F31" s="8"/>
      <c r="I31" s="8" t="s">
        <v>28</v>
      </c>
      <c r="J31" s="8">
        <v>1</v>
      </c>
      <c r="K31" s="8">
        <v>6</v>
      </c>
      <c r="L31" s="8">
        <v>6</v>
      </c>
      <c r="M31" s="8"/>
    </row>
    <row r="33" spans="2:13" x14ac:dyDescent="0.25">
      <c r="B33" s="8" t="s">
        <v>27</v>
      </c>
      <c r="C33" s="8">
        <v>1</v>
      </c>
      <c r="D33" s="8">
        <v>6</v>
      </c>
      <c r="E33" s="8">
        <v>6</v>
      </c>
      <c r="F33" s="8"/>
      <c r="I33" s="8" t="s">
        <v>27</v>
      </c>
      <c r="J33" s="8">
        <v>0</v>
      </c>
      <c r="K33" s="8">
        <v>0</v>
      </c>
      <c r="L33" s="8">
        <v>2</v>
      </c>
      <c r="M33" s="8"/>
    </row>
    <row r="34" spans="2:13" x14ac:dyDescent="0.25">
      <c r="B34" s="8" t="s">
        <v>320</v>
      </c>
      <c r="C34" s="8">
        <v>0</v>
      </c>
      <c r="D34" s="8">
        <v>0</v>
      </c>
      <c r="E34" s="8">
        <v>0</v>
      </c>
      <c r="F34" s="8"/>
      <c r="I34" s="8" t="s">
        <v>320</v>
      </c>
      <c r="J34" s="8">
        <v>1</v>
      </c>
      <c r="K34" s="8">
        <v>6</v>
      </c>
      <c r="L34" s="8">
        <v>6</v>
      </c>
      <c r="M34" s="8"/>
    </row>
    <row r="37" spans="2:13" x14ac:dyDescent="0.25">
      <c r="B37" s="8" t="s">
        <v>27</v>
      </c>
      <c r="C37" s="8"/>
      <c r="D37" s="8"/>
      <c r="E37" s="8"/>
      <c r="F37" s="8"/>
      <c r="I37" s="8" t="s">
        <v>28</v>
      </c>
      <c r="J37" s="8">
        <v>1</v>
      </c>
      <c r="K37" s="8">
        <v>6</v>
      </c>
      <c r="L37" s="8">
        <v>6</v>
      </c>
      <c r="M37" s="8"/>
    </row>
    <row r="38" spans="2:13" x14ac:dyDescent="0.25">
      <c r="B38" s="8" t="s">
        <v>320</v>
      </c>
      <c r="C38" s="8"/>
      <c r="D38" s="8"/>
      <c r="E38" s="8"/>
      <c r="F38" s="8"/>
      <c r="I38" s="8" t="s">
        <v>48</v>
      </c>
      <c r="J38" s="8">
        <v>0</v>
      </c>
      <c r="K38" s="8">
        <v>1</v>
      </c>
      <c r="L38" s="8">
        <v>1</v>
      </c>
      <c r="M38" s="8"/>
    </row>
    <row r="41" spans="2:13" x14ac:dyDescent="0.25">
      <c r="B41" s="8" t="s">
        <v>28</v>
      </c>
      <c r="C41" s="8">
        <v>1</v>
      </c>
      <c r="D41" s="8">
        <v>2</v>
      </c>
      <c r="E41" s="8">
        <v>6</v>
      </c>
      <c r="F41" s="8">
        <v>11</v>
      </c>
      <c r="I41" s="8" t="s">
        <v>28</v>
      </c>
      <c r="J41" s="8">
        <v>0</v>
      </c>
      <c r="K41" s="8"/>
      <c r="L41" s="8"/>
      <c r="M41" s="8"/>
    </row>
    <row r="42" spans="2:13" x14ac:dyDescent="0.25">
      <c r="B42" s="8" t="s">
        <v>48</v>
      </c>
      <c r="C42" s="8">
        <v>0</v>
      </c>
      <c r="D42" s="8">
        <v>6</v>
      </c>
      <c r="E42" s="8">
        <v>1</v>
      </c>
      <c r="F42" s="8">
        <v>9</v>
      </c>
      <c r="I42" s="8" t="s">
        <v>48</v>
      </c>
      <c r="J42" s="8">
        <v>1</v>
      </c>
      <c r="K42" s="8"/>
      <c r="L42" s="8"/>
      <c r="M42" s="8"/>
    </row>
    <row r="44" spans="2:13" x14ac:dyDescent="0.25">
      <c r="B44" s="8" t="s">
        <v>49</v>
      </c>
      <c r="C44" s="8">
        <v>1</v>
      </c>
      <c r="D44" s="8">
        <v>6</v>
      </c>
      <c r="E44" s="8">
        <v>6</v>
      </c>
      <c r="F44" s="8"/>
      <c r="I44" s="8" t="s">
        <v>49</v>
      </c>
      <c r="J44" s="8">
        <v>1</v>
      </c>
      <c r="K44" s="8"/>
      <c r="L44" s="8"/>
      <c r="M44" s="8"/>
    </row>
    <row r="45" spans="2:13" x14ac:dyDescent="0.25">
      <c r="B45" s="8" t="s">
        <v>67</v>
      </c>
      <c r="C45" s="8">
        <v>0</v>
      </c>
      <c r="D45" s="8">
        <v>4</v>
      </c>
      <c r="E45" s="8">
        <v>3</v>
      </c>
      <c r="F45" s="8"/>
      <c r="I45" s="8" t="s">
        <v>67</v>
      </c>
      <c r="J45" s="8"/>
      <c r="K45" s="8"/>
      <c r="L45" s="8"/>
      <c r="M45" s="8"/>
    </row>
    <row r="47" spans="2:13" x14ac:dyDescent="0.25">
      <c r="B47" s="8" t="s">
        <v>49</v>
      </c>
      <c r="C47" s="8">
        <v>0</v>
      </c>
      <c r="D47" s="8"/>
      <c r="E47" s="8"/>
      <c r="F47" s="8"/>
    </row>
    <row r="48" spans="2:13" x14ac:dyDescent="0.25">
      <c r="B48" s="8" t="s">
        <v>320</v>
      </c>
      <c r="C48" s="8">
        <v>1</v>
      </c>
      <c r="D48" s="8"/>
      <c r="E48" s="8"/>
      <c r="F48" s="8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6D1E-03FC-471E-8B88-9428AFAF9044}">
  <sheetPr>
    <pageSetUpPr fitToPage="1"/>
  </sheetPr>
  <dimension ref="C1:T55"/>
  <sheetViews>
    <sheetView showGridLines="0" topLeftCell="A43" workbookViewId="0">
      <selection activeCell="H55" sqref="H55"/>
    </sheetView>
  </sheetViews>
  <sheetFormatPr baseColWidth="10" defaultRowHeight="18.75" x14ac:dyDescent="0.3"/>
  <cols>
    <col min="1" max="1" width="4.85546875" bestFit="1" customWidth="1"/>
    <col min="2" max="2" width="4.42578125" customWidth="1"/>
    <col min="3" max="3" width="8.42578125" bestFit="1" customWidth="1"/>
    <col min="4" max="4" width="28.85546875" style="44" bestFit="1" customWidth="1"/>
    <col min="5" max="5" width="23.140625" customWidth="1"/>
    <col min="6" max="6" width="17.5703125" customWidth="1"/>
    <col min="7" max="7" width="6.7109375" bestFit="1" customWidth="1"/>
    <col min="8" max="8" width="28.85546875" style="44" bestFit="1" customWidth="1"/>
    <col min="9" max="9" width="5.7109375" customWidth="1"/>
    <col min="10" max="12" width="5.5703125" customWidth="1"/>
    <col min="13" max="13" width="5.28515625" customWidth="1"/>
    <col min="14" max="14" width="6.7109375" bestFit="1" customWidth="1"/>
    <col min="15" max="15" width="22.140625" style="44" bestFit="1" customWidth="1"/>
    <col min="16" max="19" width="5.5703125" customWidth="1"/>
  </cols>
  <sheetData>
    <row r="1" spans="3:13" x14ac:dyDescent="0.3">
      <c r="D1" s="42" t="s">
        <v>173</v>
      </c>
      <c r="E1" s="8" t="s">
        <v>76</v>
      </c>
      <c r="F1" s="8" t="s">
        <v>260</v>
      </c>
      <c r="H1" s="42" t="s">
        <v>174</v>
      </c>
      <c r="I1" s="8" t="s">
        <v>76</v>
      </c>
      <c r="J1" s="8" t="s">
        <v>260</v>
      </c>
      <c r="K1" s="8" t="s">
        <v>375</v>
      </c>
      <c r="L1" s="8" t="s">
        <v>267</v>
      </c>
    </row>
    <row r="2" spans="3:13" x14ac:dyDescent="0.3">
      <c r="C2" s="6" t="s">
        <v>67</v>
      </c>
      <c r="D2" s="43" t="s">
        <v>344</v>
      </c>
      <c r="E2" s="20">
        <v>2</v>
      </c>
      <c r="F2" s="8">
        <v>2</v>
      </c>
      <c r="G2" s="6" t="s">
        <v>18</v>
      </c>
      <c r="H2" s="43" t="s">
        <v>347</v>
      </c>
      <c r="I2" s="20">
        <v>3</v>
      </c>
      <c r="J2" s="8">
        <v>1</v>
      </c>
      <c r="K2" s="8">
        <v>2</v>
      </c>
      <c r="L2" s="8">
        <v>-6</v>
      </c>
      <c r="M2" s="77">
        <v>4</v>
      </c>
    </row>
    <row r="3" spans="3:13" x14ac:dyDescent="0.3">
      <c r="C3" s="5" t="s">
        <v>55</v>
      </c>
      <c r="D3" s="43" t="s">
        <v>345</v>
      </c>
      <c r="E3" s="20">
        <v>1</v>
      </c>
      <c r="F3" s="20">
        <v>3</v>
      </c>
      <c r="G3" s="5" t="s">
        <v>55</v>
      </c>
      <c r="H3" s="43" t="s">
        <v>348</v>
      </c>
      <c r="I3" s="20">
        <v>2</v>
      </c>
      <c r="J3" s="20">
        <v>2</v>
      </c>
      <c r="K3" s="20">
        <v>1</v>
      </c>
      <c r="L3" s="20">
        <v>5</v>
      </c>
      <c r="M3" s="77">
        <v>5</v>
      </c>
    </row>
    <row r="4" spans="3:13" x14ac:dyDescent="0.3">
      <c r="C4" s="5" t="s">
        <v>18</v>
      </c>
      <c r="D4" s="43" t="s">
        <v>374</v>
      </c>
      <c r="E4" s="20">
        <v>4</v>
      </c>
      <c r="F4" s="20">
        <v>0</v>
      </c>
      <c r="G4" s="5" t="s">
        <v>18</v>
      </c>
      <c r="H4" s="43" t="s">
        <v>349</v>
      </c>
      <c r="I4" s="20">
        <v>1</v>
      </c>
      <c r="J4" s="20">
        <v>3</v>
      </c>
      <c r="K4" s="20">
        <v>0</v>
      </c>
      <c r="L4" s="20">
        <v>25</v>
      </c>
      <c r="M4" s="77">
        <v>6</v>
      </c>
    </row>
    <row r="5" spans="3:13" x14ac:dyDescent="0.3">
      <c r="C5" s="6" t="s">
        <v>18</v>
      </c>
      <c r="D5" s="43" t="s">
        <v>346</v>
      </c>
      <c r="E5" s="8">
        <v>3</v>
      </c>
      <c r="F5" s="20">
        <v>1</v>
      </c>
      <c r="G5" s="5" t="s">
        <v>18</v>
      </c>
      <c r="H5" s="43" t="s">
        <v>350</v>
      </c>
      <c r="I5" s="8">
        <v>4</v>
      </c>
      <c r="J5" s="20">
        <v>0</v>
      </c>
      <c r="K5" s="20">
        <v>3</v>
      </c>
      <c r="L5" s="20">
        <v>-24</v>
      </c>
      <c r="M5" s="79">
        <v>3</v>
      </c>
    </row>
    <row r="9" spans="3:13" x14ac:dyDescent="0.3">
      <c r="D9" s="48" t="s">
        <v>259</v>
      </c>
      <c r="E9" s="8" t="s">
        <v>260</v>
      </c>
      <c r="F9" s="8" t="s">
        <v>264</v>
      </c>
      <c r="H9" s="48" t="s">
        <v>259</v>
      </c>
      <c r="I9" s="8" t="s">
        <v>260</v>
      </c>
      <c r="J9" s="8" t="s">
        <v>264</v>
      </c>
      <c r="K9" s="8" t="s">
        <v>265</v>
      </c>
      <c r="L9" s="8" t="s">
        <v>266</v>
      </c>
    </row>
    <row r="10" spans="3:13" x14ac:dyDescent="0.3">
      <c r="D10" s="43" t="str">
        <f>D2</f>
        <v>MONSEAU</v>
      </c>
      <c r="E10" s="8">
        <v>1</v>
      </c>
      <c r="F10" s="8">
        <v>9</v>
      </c>
      <c r="H10" s="43" t="str">
        <f>H2</f>
        <v>JESBAC</v>
      </c>
      <c r="I10" s="8">
        <v>1</v>
      </c>
      <c r="J10" s="8">
        <v>9</v>
      </c>
      <c r="K10" s="8"/>
      <c r="L10" s="8"/>
    </row>
    <row r="11" spans="3:13" x14ac:dyDescent="0.3">
      <c r="D11" s="43" t="str">
        <f>D5</f>
        <v>BAREILLE</v>
      </c>
      <c r="E11" s="8">
        <v>0</v>
      </c>
      <c r="F11" s="8">
        <v>1</v>
      </c>
      <c r="H11" s="43" t="str">
        <f>H5</f>
        <v>GALLOT</v>
      </c>
      <c r="I11" s="8"/>
      <c r="J11" s="8">
        <v>3</v>
      </c>
      <c r="K11" s="8"/>
      <c r="L11" s="8"/>
    </row>
    <row r="12" spans="3:13" x14ac:dyDescent="0.3">
      <c r="E12" s="14"/>
      <c r="F12" s="14"/>
      <c r="I12" s="14"/>
      <c r="J12" s="14"/>
      <c r="K12" s="14"/>
      <c r="L12" s="14"/>
    </row>
    <row r="13" spans="3:13" x14ac:dyDescent="0.3">
      <c r="D13" s="48" t="s">
        <v>259</v>
      </c>
      <c r="E13" s="8" t="s">
        <v>260</v>
      </c>
      <c r="F13" s="8"/>
      <c r="H13" s="48" t="s">
        <v>259</v>
      </c>
      <c r="I13" s="8" t="s">
        <v>260</v>
      </c>
      <c r="J13" s="8"/>
      <c r="K13" s="8"/>
      <c r="L13" s="8"/>
    </row>
    <row r="14" spans="3:13" x14ac:dyDescent="0.3">
      <c r="D14" s="43" t="str">
        <f>D3</f>
        <v>NARDELLI</v>
      </c>
      <c r="E14" s="8">
        <v>1</v>
      </c>
      <c r="F14" s="8">
        <v>9</v>
      </c>
      <c r="H14" s="43" t="str">
        <f>H3</f>
        <v xml:space="preserve">MARTIN </v>
      </c>
      <c r="I14" s="8">
        <v>1</v>
      </c>
      <c r="J14" s="8">
        <v>2</v>
      </c>
      <c r="K14" s="8"/>
      <c r="L14" s="8"/>
    </row>
    <row r="15" spans="3:13" x14ac:dyDescent="0.3">
      <c r="D15" s="43" t="str">
        <f>D4</f>
        <v>TAYMONT-FEYTI</v>
      </c>
      <c r="E15" s="8">
        <v>0</v>
      </c>
      <c r="F15" s="8">
        <v>3</v>
      </c>
      <c r="H15" s="43" t="str">
        <f>H4</f>
        <v>GULDNER</v>
      </c>
      <c r="I15" s="8">
        <v>0</v>
      </c>
      <c r="J15" s="8">
        <v>9</v>
      </c>
      <c r="K15" s="8"/>
      <c r="L15" s="8"/>
    </row>
    <row r="16" spans="3:13" ht="19.5" thickBot="1" x14ac:dyDescent="0.35">
      <c r="C16" s="50"/>
      <c r="D16" s="49"/>
      <c r="E16" s="52"/>
      <c r="F16" s="52"/>
      <c r="G16" s="50"/>
      <c r="H16" s="49"/>
      <c r="I16" s="52"/>
      <c r="J16" s="52"/>
      <c r="K16" s="52"/>
      <c r="L16" s="52"/>
      <c r="M16" s="50"/>
    </row>
    <row r="17" spans="3:13" ht="19.5" thickTop="1" x14ac:dyDescent="0.3">
      <c r="E17" s="14"/>
      <c r="F17" s="14"/>
      <c r="I17" s="14"/>
      <c r="J17" s="14"/>
      <c r="K17" s="14"/>
      <c r="L17" s="14"/>
    </row>
    <row r="18" spans="3:13" x14ac:dyDescent="0.3">
      <c r="D18" s="48" t="s">
        <v>306</v>
      </c>
      <c r="E18" s="8"/>
      <c r="F18" s="8"/>
      <c r="H18" s="48" t="s">
        <v>306</v>
      </c>
      <c r="I18" s="8"/>
      <c r="J18" s="8"/>
      <c r="K18" s="8"/>
      <c r="L18" s="8"/>
    </row>
    <row r="19" spans="3:13" x14ac:dyDescent="0.3">
      <c r="D19" s="43" t="str">
        <f>D2</f>
        <v>MONSEAU</v>
      </c>
      <c r="E19" s="8">
        <v>1</v>
      </c>
      <c r="F19" s="8">
        <v>9</v>
      </c>
      <c r="H19" s="43" t="str">
        <f>H2</f>
        <v>JESBAC</v>
      </c>
      <c r="I19" s="8"/>
      <c r="J19" s="8">
        <v>0</v>
      </c>
      <c r="K19" s="8"/>
      <c r="L19" s="8"/>
    </row>
    <row r="20" spans="3:13" x14ac:dyDescent="0.3">
      <c r="D20" s="43" t="str">
        <f>D4</f>
        <v>TAYMONT-FEYTI</v>
      </c>
      <c r="E20" s="8">
        <v>0</v>
      </c>
      <c r="F20" s="8">
        <v>2</v>
      </c>
      <c r="H20" s="43" t="str">
        <f>H4</f>
        <v>GULDNER</v>
      </c>
      <c r="I20" s="8"/>
      <c r="J20" s="8">
        <v>9</v>
      </c>
      <c r="K20" s="8"/>
      <c r="L20" s="8"/>
    </row>
    <row r="21" spans="3:13" x14ac:dyDescent="0.3">
      <c r="E21" s="14"/>
      <c r="F21" s="14"/>
      <c r="I21" s="14"/>
      <c r="J21" s="14"/>
      <c r="K21" s="14"/>
      <c r="L21" s="14"/>
    </row>
    <row r="22" spans="3:13" x14ac:dyDescent="0.3">
      <c r="D22" s="48" t="s">
        <v>306</v>
      </c>
      <c r="E22" s="8"/>
      <c r="F22" s="8"/>
      <c r="H22" s="48" t="s">
        <v>306</v>
      </c>
      <c r="I22" s="8"/>
      <c r="J22" s="8" t="s">
        <v>367</v>
      </c>
      <c r="K22" s="8"/>
      <c r="L22" s="8"/>
    </row>
    <row r="23" spans="3:13" x14ac:dyDescent="0.3">
      <c r="D23" s="43" t="str">
        <f>D3</f>
        <v>NARDELLI</v>
      </c>
      <c r="E23" s="8">
        <v>1</v>
      </c>
      <c r="F23" s="8">
        <v>9</v>
      </c>
      <c r="H23" s="43" t="str">
        <f>H3</f>
        <v xml:space="preserve">MARTIN </v>
      </c>
      <c r="I23" s="8">
        <v>1</v>
      </c>
      <c r="J23" s="8">
        <v>9</v>
      </c>
      <c r="K23" s="8"/>
      <c r="L23" s="8"/>
    </row>
    <row r="24" spans="3:13" x14ac:dyDescent="0.3">
      <c r="D24" s="43" t="str">
        <f>D5</f>
        <v>BAREILLE</v>
      </c>
      <c r="E24" s="8">
        <v>0</v>
      </c>
      <c r="F24" s="8">
        <v>4</v>
      </c>
      <c r="H24" s="43" t="str">
        <f>H5</f>
        <v>GALLOT</v>
      </c>
      <c r="I24" s="8">
        <v>0</v>
      </c>
      <c r="J24" s="8">
        <v>0</v>
      </c>
      <c r="K24" s="8"/>
      <c r="L24" s="8"/>
    </row>
    <row r="25" spans="3:13" ht="19.5" thickBot="1" x14ac:dyDescent="0.35">
      <c r="C25" s="50"/>
      <c r="D25" s="49"/>
      <c r="E25" s="52"/>
      <c r="F25" s="52"/>
      <c r="G25" s="50"/>
      <c r="H25" s="49"/>
      <c r="I25" s="52"/>
      <c r="J25" s="52"/>
      <c r="K25" s="52"/>
      <c r="L25" s="52"/>
      <c r="M25" s="50"/>
    </row>
    <row r="26" spans="3:13" ht="19.5" thickTop="1" x14ac:dyDescent="0.3">
      <c r="E26" s="14"/>
      <c r="F26" s="14"/>
      <c r="I26" s="14"/>
      <c r="J26" s="14"/>
      <c r="K26" s="14"/>
      <c r="L26" s="14"/>
    </row>
    <row r="27" spans="3:13" x14ac:dyDescent="0.3">
      <c r="D27" s="48" t="s">
        <v>263</v>
      </c>
      <c r="E27" s="8"/>
      <c r="F27" s="8"/>
      <c r="H27" s="48" t="s">
        <v>263</v>
      </c>
      <c r="I27" s="8"/>
      <c r="J27" s="8"/>
      <c r="K27" s="8"/>
      <c r="L27" s="8"/>
    </row>
    <row r="28" spans="3:13" x14ac:dyDescent="0.3">
      <c r="D28" s="43" t="str">
        <f>D2</f>
        <v>MONSEAU</v>
      </c>
      <c r="E28" s="8">
        <v>0</v>
      </c>
      <c r="F28" s="8">
        <v>4</v>
      </c>
      <c r="H28" s="43" t="str">
        <f>H2</f>
        <v>JESBAC</v>
      </c>
      <c r="I28" s="8">
        <v>0</v>
      </c>
      <c r="J28" s="8">
        <v>6</v>
      </c>
      <c r="K28" s="8"/>
      <c r="L28" s="8"/>
    </row>
    <row r="29" spans="3:13" x14ac:dyDescent="0.3">
      <c r="D29" s="43" t="str">
        <f>D3</f>
        <v>NARDELLI</v>
      </c>
      <c r="E29" s="8">
        <v>1</v>
      </c>
      <c r="F29" s="8">
        <v>9</v>
      </c>
      <c r="H29" s="43" t="str">
        <f>H3</f>
        <v xml:space="preserve">MARTIN </v>
      </c>
      <c r="I29" s="8">
        <v>1</v>
      </c>
      <c r="J29" s="8">
        <v>9</v>
      </c>
      <c r="K29" s="8"/>
      <c r="L29" s="8"/>
    </row>
    <row r="30" spans="3:13" x14ac:dyDescent="0.3">
      <c r="E30" s="14"/>
      <c r="F30" s="14"/>
      <c r="I30" s="14"/>
      <c r="J30" s="14"/>
      <c r="K30" s="14"/>
      <c r="L30" s="14"/>
    </row>
    <row r="31" spans="3:13" x14ac:dyDescent="0.3">
      <c r="D31" s="48" t="s">
        <v>263</v>
      </c>
      <c r="E31" s="8"/>
      <c r="F31" s="8"/>
      <c r="H31" s="48" t="s">
        <v>373</v>
      </c>
      <c r="I31" s="8"/>
      <c r="J31" s="8"/>
      <c r="K31" s="8"/>
      <c r="L31" s="8"/>
    </row>
    <row r="32" spans="3:13" x14ac:dyDescent="0.3">
      <c r="D32" s="43" t="str">
        <f>D4</f>
        <v>TAYMONT-FEYTI</v>
      </c>
      <c r="E32" s="8">
        <v>0</v>
      </c>
      <c r="F32" s="8">
        <v>0</v>
      </c>
      <c r="H32" s="43" t="str">
        <f>H4</f>
        <v>GULDNER</v>
      </c>
      <c r="I32" s="8">
        <v>1</v>
      </c>
      <c r="J32" s="8">
        <v>9</v>
      </c>
      <c r="K32" s="8"/>
      <c r="L32" s="8"/>
    </row>
    <row r="33" spans="3:20" x14ac:dyDescent="0.3">
      <c r="D33" s="43" t="str">
        <f>D5</f>
        <v>BAREILLE</v>
      </c>
      <c r="E33" s="8">
        <v>1</v>
      </c>
      <c r="F33" s="8">
        <v>9</v>
      </c>
      <c r="H33" s="43" t="str">
        <f>H5</f>
        <v>GALLOT</v>
      </c>
      <c r="I33" s="8">
        <v>0</v>
      </c>
      <c r="J33" s="8">
        <v>0</v>
      </c>
      <c r="K33" s="8"/>
      <c r="L33" s="8"/>
    </row>
    <row r="34" spans="3:20" ht="19.5" thickBot="1" x14ac:dyDescent="0.35">
      <c r="C34" s="50"/>
      <c r="D34" s="49"/>
      <c r="E34" s="50"/>
      <c r="F34" s="52"/>
      <c r="G34" s="50"/>
      <c r="H34" s="49"/>
      <c r="I34" s="50"/>
      <c r="J34" s="52"/>
      <c r="K34" s="52"/>
      <c r="L34" s="52"/>
      <c r="M34" s="50"/>
    </row>
    <row r="35" spans="3:20" ht="19.5" thickTop="1" x14ac:dyDescent="0.3">
      <c r="D35" s="48" t="s">
        <v>351</v>
      </c>
      <c r="E35" s="8"/>
      <c r="F35" s="8"/>
      <c r="H35" s="48" t="s">
        <v>351</v>
      </c>
      <c r="I35" s="8"/>
      <c r="J35" s="8"/>
      <c r="K35" s="8"/>
      <c r="L35" s="8"/>
    </row>
    <row r="36" spans="3:20" x14ac:dyDescent="0.3">
      <c r="D36" s="43" t="s">
        <v>345</v>
      </c>
      <c r="E36" s="8">
        <v>0</v>
      </c>
      <c r="F36" s="8">
        <v>6</v>
      </c>
      <c r="H36" s="43" t="s">
        <v>349</v>
      </c>
      <c r="I36" s="8">
        <v>1</v>
      </c>
      <c r="J36" s="8">
        <v>9</v>
      </c>
      <c r="K36" s="8"/>
      <c r="L36" s="8"/>
    </row>
    <row r="37" spans="3:20" x14ac:dyDescent="0.3">
      <c r="D37" s="43" t="s">
        <v>380</v>
      </c>
      <c r="E37" s="8">
        <v>1</v>
      </c>
      <c r="F37" s="8">
        <v>9</v>
      </c>
      <c r="H37" s="43" t="s">
        <v>344</v>
      </c>
      <c r="I37" s="8">
        <v>0</v>
      </c>
      <c r="J37" s="8">
        <v>2</v>
      </c>
      <c r="K37" s="8"/>
      <c r="L37" s="8"/>
    </row>
    <row r="38" spans="3:20" x14ac:dyDescent="0.3">
      <c r="E38" s="14"/>
      <c r="F38" s="14"/>
      <c r="I38" s="14"/>
      <c r="J38" s="14"/>
      <c r="K38" s="14"/>
      <c r="L38" s="14"/>
    </row>
    <row r="39" spans="3:20" x14ac:dyDescent="0.3">
      <c r="D39" s="48" t="s">
        <v>352</v>
      </c>
      <c r="E39" s="8"/>
      <c r="F39" s="8"/>
      <c r="H39" s="48" t="s">
        <v>353</v>
      </c>
      <c r="I39" s="8"/>
      <c r="J39" s="8"/>
      <c r="K39" s="8"/>
      <c r="L39" s="8"/>
      <c r="O39" s="51"/>
    </row>
    <row r="40" spans="3:20" x14ac:dyDescent="0.3">
      <c r="D40" s="43" t="s">
        <v>346</v>
      </c>
      <c r="E40" s="8">
        <v>0</v>
      </c>
      <c r="F40" s="8">
        <v>7</v>
      </c>
      <c r="H40" s="43" t="s">
        <v>374</v>
      </c>
      <c r="I40" s="8">
        <v>0</v>
      </c>
      <c r="J40" s="8">
        <v>5</v>
      </c>
      <c r="K40" s="8"/>
      <c r="L40" s="8"/>
      <c r="O40" s="51"/>
    </row>
    <row r="41" spans="3:20" x14ac:dyDescent="0.3">
      <c r="D41" s="43" t="s">
        <v>347</v>
      </c>
      <c r="E41" s="8">
        <v>1</v>
      </c>
      <c r="F41" s="8">
        <v>9</v>
      </c>
      <c r="H41" s="43" t="s">
        <v>350</v>
      </c>
      <c r="I41" s="8">
        <v>1</v>
      </c>
      <c r="J41" s="8">
        <v>9</v>
      </c>
      <c r="K41" s="8"/>
      <c r="L41" s="8"/>
      <c r="O41" s="51"/>
    </row>
    <row r="43" spans="3:20" x14ac:dyDescent="0.3">
      <c r="D43" s="48" t="s">
        <v>398</v>
      </c>
      <c r="E43" s="8"/>
      <c r="F43" s="8"/>
      <c r="H43" s="48" t="s">
        <v>399</v>
      </c>
      <c r="I43" s="8"/>
      <c r="J43" s="8"/>
      <c r="K43" s="8"/>
      <c r="L43" s="8"/>
    </row>
    <row r="44" spans="3:20" x14ac:dyDescent="0.3">
      <c r="D44" s="43" t="s">
        <v>349</v>
      </c>
      <c r="E44" s="8">
        <v>9</v>
      </c>
      <c r="F44" s="8"/>
      <c r="H44" s="43" t="s">
        <v>345</v>
      </c>
      <c r="I44" s="8">
        <v>0</v>
      </c>
      <c r="J44" s="8">
        <v>6</v>
      </c>
      <c r="K44" s="8"/>
      <c r="L44" s="8"/>
      <c r="M44" s="30"/>
      <c r="N44" s="30"/>
      <c r="P44" s="30"/>
      <c r="Q44" s="30"/>
      <c r="R44" s="30"/>
      <c r="S44" s="30"/>
      <c r="T44" s="30"/>
    </row>
    <row r="45" spans="3:20" x14ac:dyDescent="0.3">
      <c r="D45" s="43" t="s">
        <v>380</v>
      </c>
      <c r="E45" s="8">
        <v>5</v>
      </c>
      <c r="F45" s="8"/>
      <c r="H45" s="43" t="s">
        <v>344</v>
      </c>
      <c r="I45" s="8">
        <v>1</v>
      </c>
      <c r="J45" s="8">
        <v>9</v>
      </c>
      <c r="K45" s="8"/>
      <c r="L45" s="8"/>
      <c r="M45" s="30"/>
      <c r="N45" s="30"/>
      <c r="P45" s="30"/>
      <c r="Q45" s="30"/>
      <c r="R45" s="30"/>
      <c r="S45" s="30"/>
      <c r="T45" s="30"/>
    </row>
    <row r="46" spans="3:20" x14ac:dyDescent="0.3">
      <c r="D46"/>
      <c r="E46" s="44" t="s">
        <v>72</v>
      </c>
    </row>
    <row r="47" spans="3:20" x14ac:dyDescent="0.3">
      <c r="D47"/>
      <c r="E47" s="44" t="s">
        <v>72</v>
      </c>
    </row>
    <row r="48" spans="3:20" x14ac:dyDescent="0.3">
      <c r="D48" s="8">
        <v>1</v>
      </c>
      <c r="E48" s="43" t="s">
        <v>349</v>
      </c>
      <c r="F48" s="8" t="s">
        <v>18</v>
      </c>
    </row>
    <row r="49" spans="4:6" x14ac:dyDescent="0.3">
      <c r="D49" s="8">
        <v>2</v>
      </c>
      <c r="E49" s="43" t="s">
        <v>380</v>
      </c>
      <c r="F49" s="8" t="s">
        <v>55</v>
      </c>
    </row>
    <row r="50" spans="4:6" x14ac:dyDescent="0.3">
      <c r="D50" s="8">
        <v>3</v>
      </c>
      <c r="E50" s="43" t="s">
        <v>344</v>
      </c>
      <c r="F50" s="8" t="s">
        <v>67</v>
      </c>
    </row>
    <row r="51" spans="4:6" x14ac:dyDescent="0.3">
      <c r="D51" s="8">
        <v>4</v>
      </c>
      <c r="E51" s="43" t="s">
        <v>345</v>
      </c>
      <c r="F51" s="8" t="s">
        <v>55</v>
      </c>
    </row>
    <row r="52" spans="4:6" x14ac:dyDescent="0.3">
      <c r="D52" s="8">
        <v>5</v>
      </c>
      <c r="E52" s="43" t="s">
        <v>347</v>
      </c>
      <c r="F52" s="8" t="s">
        <v>18</v>
      </c>
    </row>
    <row r="53" spans="4:6" x14ac:dyDescent="0.3">
      <c r="D53" s="8">
        <v>6</v>
      </c>
      <c r="E53" s="43" t="s">
        <v>346</v>
      </c>
      <c r="F53" s="8" t="s">
        <v>18</v>
      </c>
    </row>
    <row r="54" spans="4:6" x14ac:dyDescent="0.3">
      <c r="D54" s="8">
        <v>7</v>
      </c>
      <c r="E54" s="43" t="s">
        <v>350</v>
      </c>
      <c r="F54" s="8" t="s">
        <v>18</v>
      </c>
    </row>
    <row r="55" spans="4:6" x14ac:dyDescent="0.3">
      <c r="D55" s="8">
        <v>8</v>
      </c>
      <c r="E55" s="43" t="s">
        <v>374</v>
      </c>
      <c r="F55" s="8" t="s">
        <v>18</v>
      </c>
    </row>
  </sheetData>
  <phoneticPr fontId="4" type="noConversion"/>
  <pageMargins left="0.25" right="0.25" top="0.75" bottom="0.75" header="0.3" footer="0.3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61B2-1D7A-4F8D-82BD-2CEE2C2732C4}">
  <sheetPr>
    <pageSetUpPr fitToPage="1"/>
  </sheetPr>
  <dimension ref="B2:P42"/>
  <sheetViews>
    <sheetView showGridLines="0" workbookViewId="0">
      <selection activeCell="M35" sqref="M35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8" bestFit="1" customWidth="1"/>
    <col min="4" max="4" width="3.5703125" bestFit="1" customWidth="1"/>
    <col min="5" max="5" width="5.7109375" customWidth="1"/>
    <col min="6" max="6" width="25.7109375" customWidth="1"/>
    <col min="7" max="7" width="7.42578125" bestFit="1" customWidth="1"/>
    <col min="8" max="8" width="3.5703125" bestFit="1" customWidth="1"/>
    <col min="9" max="9" width="5.7109375" customWidth="1"/>
    <col min="10" max="10" width="25.7109375" customWidth="1"/>
    <col min="11" max="11" width="7" bestFit="1" customWidth="1"/>
    <col min="12" max="12" width="3.5703125" bestFit="1" customWidth="1"/>
    <col min="13" max="13" width="5.7109375" customWidth="1"/>
    <col min="14" max="14" width="25.7109375" customWidth="1"/>
    <col min="15" max="15" width="7.42578125" bestFit="1" customWidth="1"/>
    <col min="16" max="16" width="3.5703125" bestFit="1" customWidth="1"/>
  </cols>
  <sheetData>
    <row r="2" spans="2:16" x14ac:dyDescent="0.25">
      <c r="C2" s="25">
        <v>17</v>
      </c>
      <c r="G2" s="25">
        <f>SUM(H4:H6)</f>
        <v>27</v>
      </c>
      <c r="K2" s="25">
        <f>SUM(L4:L6)</f>
        <v>29</v>
      </c>
      <c r="O2" s="25">
        <f>SUM(P4:P8)</f>
        <v>45</v>
      </c>
    </row>
    <row r="3" spans="2:16" x14ac:dyDescent="0.25">
      <c r="B3" s="15" t="s">
        <v>320</v>
      </c>
      <c r="C3" s="25" t="s">
        <v>76</v>
      </c>
      <c r="F3" s="15" t="s">
        <v>332</v>
      </c>
      <c r="G3" s="25" t="s">
        <v>76</v>
      </c>
      <c r="J3" s="15" t="s">
        <v>49</v>
      </c>
      <c r="K3" s="25" t="s">
        <v>76</v>
      </c>
      <c r="N3" s="15" t="s">
        <v>55</v>
      </c>
      <c r="O3" s="25" t="s">
        <v>76</v>
      </c>
    </row>
    <row r="4" spans="2:16" x14ac:dyDescent="0.25">
      <c r="B4" s="5" t="s">
        <v>321</v>
      </c>
      <c r="C4" s="19" t="s">
        <v>91</v>
      </c>
      <c r="D4" s="26">
        <f>_xlfn.XLOOKUP(C4,Compétition!S:S,Compétition!T:T,,0,1)</f>
        <v>8</v>
      </c>
      <c r="F4" s="6" t="s">
        <v>105</v>
      </c>
      <c r="G4" s="19" t="s">
        <v>73</v>
      </c>
      <c r="H4" s="26">
        <f>_xlfn.XLOOKUP(G4,Compétition!S:S,Compétition!T:T,,0,1)</f>
        <v>9</v>
      </c>
      <c r="J4" s="6" t="s">
        <v>53</v>
      </c>
      <c r="K4" s="19" t="s">
        <v>91</v>
      </c>
      <c r="L4" s="26">
        <f>_xlfn.XLOOKUP(K4,Compétition!S:S,Compétition!T:T,,0,1)</f>
        <v>8</v>
      </c>
      <c r="N4" s="6" t="s">
        <v>336</v>
      </c>
      <c r="O4" s="19" t="s">
        <v>91</v>
      </c>
      <c r="P4" s="26">
        <f>_xlfn.XLOOKUP(O4,Compétition!S:S,Compétition!T:T,,0,1)</f>
        <v>8</v>
      </c>
    </row>
    <row r="5" spans="2:16" x14ac:dyDescent="0.25">
      <c r="B5" s="6" t="s">
        <v>341</v>
      </c>
      <c r="C5" s="19" t="s">
        <v>73</v>
      </c>
      <c r="D5" s="26">
        <f>_xlfn.XLOOKUP(C5,Compétition!S:S,Compétition!T:T,,0,1)</f>
        <v>9</v>
      </c>
      <c r="F5" s="6" t="s">
        <v>107</v>
      </c>
      <c r="G5" s="19" t="s">
        <v>91</v>
      </c>
      <c r="H5" s="26">
        <f>_xlfn.XLOOKUP(G5,Compétition!S:S,Compétition!T:T,,0,1)</f>
        <v>8</v>
      </c>
      <c r="J5" s="6" t="s">
        <v>343</v>
      </c>
      <c r="K5" s="19" t="s">
        <v>90</v>
      </c>
      <c r="L5" s="26">
        <f>_xlfn.XLOOKUP(K5,Compétition!S:S,Compétition!T:T,,0,1)</f>
        <v>10</v>
      </c>
      <c r="N5" s="6" t="s">
        <v>337</v>
      </c>
      <c r="O5" s="20" t="s">
        <v>90</v>
      </c>
      <c r="P5" s="26">
        <f>_xlfn.XLOOKUP(O5,Compétition!S:S,Compétition!T:T,,0,1)</f>
        <v>10</v>
      </c>
    </row>
    <row r="6" spans="2:16" x14ac:dyDescent="0.25">
      <c r="B6" s="6" t="s">
        <v>322</v>
      </c>
      <c r="C6" s="19" t="s">
        <v>90</v>
      </c>
      <c r="D6" s="26"/>
      <c r="F6" s="6" t="s">
        <v>342</v>
      </c>
      <c r="G6" s="19" t="s">
        <v>90</v>
      </c>
      <c r="H6" s="26">
        <f>_xlfn.XLOOKUP(G6,Compétition!S:S,Compétition!T:T,,0,1)</f>
        <v>10</v>
      </c>
      <c r="J6" s="6" t="s">
        <v>331</v>
      </c>
      <c r="K6" s="19" t="s">
        <v>92</v>
      </c>
      <c r="L6" s="26">
        <f>_xlfn.XLOOKUP(K6,Compétition!S:S,Compétition!T:T,,0,1)</f>
        <v>11</v>
      </c>
      <c r="N6" s="6" t="s">
        <v>338</v>
      </c>
      <c r="O6" s="19" t="s">
        <v>74</v>
      </c>
      <c r="P6" s="26">
        <f>_xlfn.XLOOKUP(O6,Compétition!S:S,Compétition!T:T,,0,1)</f>
        <v>13</v>
      </c>
    </row>
    <row r="7" spans="2:16" x14ac:dyDescent="0.25">
      <c r="B7" s="6" t="s">
        <v>323</v>
      </c>
      <c r="C7" s="19" t="s">
        <v>324</v>
      </c>
      <c r="D7" s="26"/>
      <c r="F7" s="6" t="s">
        <v>108</v>
      </c>
      <c r="G7" s="19" t="s">
        <v>75</v>
      </c>
      <c r="H7" s="26"/>
      <c r="J7" s="6" t="s">
        <v>52</v>
      </c>
      <c r="K7" s="19" t="s">
        <v>92</v>
      </c>
      <c r="L7" s="26"/>
      <c r="N7" s="6" t="s">
        <v>339</v>
      </c>
      <c r="O7" s="20" t="s">
        <v>98</v>
      </c>
      <c r="P7" s="26"/>
    </row>
    <row r="8" spans="2:16" x14ac:dyDescent="0.25">
      <c r="B8" s="6" t="s">
        <v>325</v>
      </c>
      <c r="C8" s="19" t="s">
        <v>324</v>
      </c>
      <c r="D8" s="26" t="e">
        <f>_xlfn.XLOOKUP(C8,Compétition!S:S,Compétition!T:T,,0,1)</f>
        <v>#N/A</v>
      </c>
      <c r="J8" s="6"/>
      <c r="K8" s="19"/>
      <c r="N8" s="6" t="s">
        <v>340</v>
      </c>
      <c r="O8" s="20" t="s">
        <v>89</v>
      </c>
      <c r="P8" s="26">
        <f>_xlfn.XLOOKUP(O8,Compétition!S:S,Compétition!T:T,,0,1)</f>
        <v>14</v>
      </c>
    </row>
    <row r="9" spans="2:16" x14ac:dyDescent="0.25">
      <c r="B9" s="6"/>
      <c r="C9" s="19"/>
    </row>
    <row r="11" spans="2:16" x14ac:dyDescent="0.25">
      <c r="C11" s="25">
        <f>SUM(D13:D16)</f>
        <v>37</v>
      </c>
      <c r="G11" s="25">
        <f>SUM(H13:H16)</f>
        <v>37</v>
      </c>
      <c r="K11" s="25">
        <f>SUM(L13:L16)</f>
        <v>0</v>
      </c>
      <c r="O11" s="25">
        <f>SUM(P13:P16)</f>
        <v>33</v>
      </c>
    </row>
    <row r="12" spans="2:16" x14ac:dyDescent="0.25">
      <c r="B12" s="15" t="s">
        <v>48</v>
      </c>
      <c r="C12" s="25" t="s">
        <v>76</v>
      </c>
      <c r="F12" s="15" t="s">
        <v>28</v>
      </c>
      <c r="G12" s="25" t="s">
        <v>76</v>
      </c>
      <c r="J12" s="15"/>
      <c r="K12" s="25" t="s">
        <v>76</v>
      </c>
      <c r="N12" s="15" t="s">
        <v>67</v>
      </c>
      <c r="O12" s="25" t="s">
        <v>76</v>
      </c>
    </row>
    <row r="13" spans="2:16" x14ac:dyDescent="0.25">
      <c r="B13" s="6" t="s">
        <v>333</v>
      </c>
      <c r="C13" s="19" t="s">
        <v>91</v>
      </c>
      <c r="D13" s="26">
        <f>_xlfn.XLOOKUP(C13,Compétition!S:S,Compétition!T:T,,0,1)</f>
        <v>8</v>
      </c>
      <c r="F13" s="6" t="s">
        <v>328</v>
      </c>
      <c r="G13" s="19" t="s">
        <v>93</v>
      </c>
      <c r="H13" s="26">
        <f>_xlfn.XLOOKUP(G13,Compétition!S:S,Compétition!T:T,,0,1)</f>
        <v>7</v>
      </c>
      <c r="J13" s="6"/>
      <c r="K13" s="19"/>
      <c r="L13" s="26">
        <f>_xlfn.XLOOKUP(K13,Compétition!S:S,Compétition!T:T,,0,1)</f>
        <v>0</v>
      </c>
      <c r="N13" s="6" t="s">
        <v>326</v>
      </c>
      <c r="O13" s="19" t="s">
        <v>90</v>
      </c>
      <c r="P13" s="26">
        <f>_xlfn.XLOOKUP(O13,Compétition!S:S,Compétition!T:T,,0,1)</f>
        <v>10</v>
      </c>
    </row>
    <row r="14" spans="2:16" x14ac:dyDescent="0.25">
      <c r="B14" s="6" t="s">
        <v>113</v>
      </c>
      <c r="C14" s="19" t="s">
        <v>91</v>
      </c>
      <c r="D14" s="26">
        <f>_xlfn.XLOOKUP(C14,Compétition!S:S,Compétition!T:T,,0,1)</f>
        <v>8</v>
      </c>
      <c r="F14" s="6" t="s">
        <v>33</v>
      </c>
      <c r="G14" s="19" t="s">
        <v>73</v>
      </c>
      <c r="H14" s="26">
        <f>_xlfn.XLOOKUP(G14,Compétition!S:S,Compétition!T:T,,0,1)</f>
        <v>9</v>
      </c>
      <c r="J14" s="6"/>
      <c r="K14" s="19"/>
      <c r="L14" s="26">
        <f>_xlfn.XLOOKUP(K14,Compétition!S:S,Compétition!T:T,,0,1)</f>
        <v>0</v>
      </c>
      <c r="N14" s="6" t="s">
        <v>41</v>
      </c>
      <c r="O14" s="20" t="s">
        <v>92</v>
      </c>
      <c r="P14" s="26">
        <f>_xlfn.XLOOKUP(O14,Compétition!S:S,Compétition!T:T,,0,1)</f>
        <v>11</v>
      </c>
    </row>
    <row r="15" spans="2:16" x14ac:dyDescent="0.25">
      <c r="B15" s="6" t="s">
        <v>119</v>
      </c>
      <c r="C15" s="19" t="s">
        <v>90</v>
      </c>
      <c r="D15" s="26">
        <f>_xlfn.XLOOKUP(C15,Compétition!S:S,Compétition!T:T,,0,1)</f>
        <v>10</v>
      </c>
      <c r="F15" s="6" t="s">
        <v>29</v>
      </c>
      <c r="G15" s="19" t="s">
        <v>90</v>
      </c>
      <c r="H15" s="26">
        <f>_xlfn.XLOOKUP(G15,Compétition!S:S,Compétition!T:T,,0,1)</f>
        <v>10</v>
      </c>
      <c r="J15" s="6"/>
      <c r="K15" s="19"/>
      <c r="L15" s="26">
        <f>_xlfn.XLOOKUP(K15,Compétition!S:S,Compétition!T:T,,0,1)</f>
        <v>0</v>
      </c>
      <c r="N15" s="6" t="s">
        <v>327</v>
      </c>
      <c r="O15" s="20" t="s">
        <v>75</v>
      </c>
      <c r="P15" s="26">
        <f>_xlfn.XLOOKUP(O15,Compétition!S:S,Compétition!T:T,,0,1)</f>
        <v>12</v>
      </c>
    </row>
    <row r="16" spans="2:16" x14ac:dyDescent="0.25">
      <c r="B16" s="6" t="s">
        <v>334</v>
      </c>
      <c r="C16" s="19" t="s">
        <v>92</v>
      </c>
      <c r="D16" s="26">
        <f>_xlfn.XLOOKUP(C16,Compétition!S:S,Compétition!T:T,,0,1)</f>
        <v>11</v>
      </c>
      <c r="F16" s="6" t="s">
        <v>329</v>
      </c>
      <c r="G16" s="19" t="s">
        <v>92</v>
      </c>
      <c r="H16" s="26">
        <f>_xlfn.XLOOKUP(G16,Compétition!S:S,Compétition!T:T,,0,1)</f>
        <v>11</v>
      </c>
      <c r="J16" s="6"/>
      <c r="K16" s="19"/>
      <c r="L16" s="26">
        <f>_xlfn.XLOOKUP(K16,Compétition!S:S,Compétition!T:T,,0,1)</f>
        <v>0</v>
      </c>
      <c r="N16" s="6"/>
      <c r="O16" s="20"/>
      <c r="P16" s="26">
        <f>_xlfn.XLOOKUP(O16,Compétition!S:S,Compétition!T:T,,0,1)</f>
        <v>0</v>
      </c>
    </row>
    <row r="17" spans="2:10" x14ac:dyDescent="0.25">
      <c r="B17" s="6" t="s">
        <v>114</v>
      </c>
      <c r="C17" s="19" t="s">
        <v>92</v>
      </c>
      <c r="F17" s="6" t="s">
        <v>330</v>
      </c>
      <c r="G17" s="19" t="s">
        <v>75</v>
      </c>
    </row>
    <row r="18" spans="2:10" x14ac:dyDescent="0.25">
      <c r="B18" s="6" t="s">
        <v>335</v>
      </c>
      <c r="C18" s="19" t="s">
        <v>92</v>
      </c>
      <c r="F18" s="6"/>
      <c r="G18" s="19"/>
    </row>
    <row r="21" spans="2:10" x14ac:dyDescent="0.25">
      <c r="B21" s="22" t="s">
        <v>212</v>
      </c>
      <c r="C21" s="8" t="s">
        <v>260</v>
      </c>
      <c r="D21" s="14"/>
      <c r="E21" s="14"/>
      <c r="F21" s="22" t="s">
        <v>213</v>
      </c>
      <c r="G21" s="8" t="s">
        <v>260</v>
      </c>
      <c r="J21" s="22" t="s">
        <v>279</v>
      </c>
    </row>
    <row r="22" spans="2:10" x14ac:dyDescent="0.25">
      <c r="B22" s="8" t="s">
        <v>48</v>
      </c>
      <c r="C22" s="8"/>
      <c r="D22" s="14"/>
      <c r="E22" s="14"/>
      <c r="F22" s="8" t="s">
        <v>67</v>
      </c>
      <c r="G22" s="8">
        <v>0</v>
      </c>
      <c r="J22" s="22" t="s">
        <v>278</v>
      </c>
    </row>
    <row r="23" spans="2:10" x14ac:dyDescent="0.25">
      <c r="B23" s="8" t="s">
        <v>55</v>
      </c>
      <c r="C23" s="8"/>
      <c r="D23" s="14"/>
      <c r="E23" s="14"/>
      <c r="F23" s="8" t="s">
        <v>49</v>
      </c>
      <c r="G23" s="8">
        <v>2</v>
      </c>
    </row>
    <row r="24" spans="2:10" x14ac:dyDescent="0.25">
      <c r="B24" s="8" t="s">
        <v>28</v>
      </c>
      <c r="C24" s="8"/>
      <c r="D24" s="14"/>
      <c r="E24" s="14"/>
      <c r="F24" s="8" t="s">
        <v>320</v>
      </c>
      <c r="G24" s="8">
        <v>1</v>
      </c>
      <c r="J24" s="22" t="s">
        <v>401</v>
      </c>
    </row>
    <row r="25" spans="2:10" x14ac:dyDescent="0.25">
      <c r="B25" s="8"/>
      <c r="C25" s="8"/>
      <c r="D25" s="14"/>
      <c r="E25" s="14"/>
      <c r="F25" s="8" t="s">
        <v>27</v>
      </c>
      <c r="G25" s="8">
        <v>3</v>
      </c>
      <c r="J25" s="27" t="s">
        <v>276</v>
      </c>
    </row>
    <row r="26" spans="2:10" x14ac:dyDescent="0.25">
      <c r="J26" s="8" t="s">
        <v>67</v>
      </c>
    </row>
    <row r="27" spans="2:10" x14ac:dyDescent="0.25">
      <c r="B27" s="27" t="s">
        <v>273</v>
      </c>
      <c r="F27" s="27" t="s">
        <v>272</v>
      </c>
      <c r="J27" s="8"/>
    </row>
    <row r="28" spans="2:10" x14ac:dyDescent="0.25">
      <c r="B28" s="8" t="str">
        <f>B22&amp;" / "&amp;B25</f>
        <v xml:space="preserve">CEPAL / </v>
      </c>
      <c r="F28" s="8" t="str">
        <f>F22&amp;" / "&amp;F25</f>
        <v>BPVF / BPBFC</v>
      </c>
    </row>
    <row r="29" spans="2:10" x14ac:dyDescent="0.25">
      <c r="B29" s="8" t="str">
        <f>B23&amp;" / "&amp;B24</f>
        <v>CECAZ / CEHDF</v>
      </c>
      <c r="F29" s="8" t="str">
        <f>F23&amp;" / "&amp;F24</f>
        <v>NATIXIS / CEMP</v>
      </c>
      <c r="J29" s="22" t="s">
        <v>400</v>
      </c>
    </row>
    <row r="30" spans="2:10" x14ac:dyDescent="0.25">
      <c r="J30" s="27" t="s">
        <v>276</v>
      </c>
    </row>
    <row r="31" spans="2:10" x14ac:dyDescent="0.25">
      <c r="B31" s="27" t="s">
        <v>370</v>
      </c>
      <c r="F31" s="27" t="s">
        <v>369</v>
      </c>
      <c r="J31" s="8" t="s">
        <v>320</v>
      </c>
    </row>
    <row r="32" spans="2:10" x14ac:dyDescent="0.25">
      <c r="B32" s="8" t="str">
        <f>B22&amp;" / "&amp;B24</f>
        <v>CEPAL / CEHDF</v>
      </c>
      <c r="F32" s="8" t="str">
        <f>F22&amp;" / "&amp;F24</f>
        <v>BPVF / CEMP</v>
      </c>
      <c r="J32" s="8" t="s">
        <v>48</v>
      </c>
    </row>
    <row r="33" spans="2:10" x14ac:dyDescent="0.25">
      <c r="B33" s="8" t="str">
        <f>B23&amp;" / "&amp;B25</f>
        <v xml:space="preserve">CECAZ / </v>
      </c>
      <c r="F33" s="8" t="str">
        <f>F23&amp;" / "&amp;F25</f>
        <v>NATIXIS / BPBFC</v>
      </c>
    </row>
    <row r="34" spans="2:10" x14ac:dyDescent="0.25">
      <c r="J34" s="22" t="s">
        <v>402</v>
      </c>
    </row>
    <row r="35" spans="2:10" x14ac:dyDescent="0.25">
      <c r="B35" s="27" t="s">
        <v>275</v>
      </c>
      <c r="F35" s="27" t="s">
        <v>274</v>
      </c>
      <c r="J35" s="27" t="s">
        <v>277</v>
      </c>
    </row>
    <row r="36" spans="2:10" x14ac:dyDescent="0.25">
      <c r="B36" s="8" t="str">
        <f>B22&amp;" / "&amp;B23</f>
        <v>CEPAL / CECAZ</v>
      </c>
      <c r="F36" s="8" t="str">
        <f>F22&amp;" / "&amp;F23</f>
        <v>BPVF / NATIXIS</v>
      </c>
      <c r="J36" s="8" t="s">
        <v>55</v>
      </c>
    </row>
    <row r="37" spans="2:10" x14ac:dyDescent="0.25">
      <c r="B37" s="8" t="str">
        <f>B24&amp;" / "&amp;B25</f>
        <v xml:space="preserve">CEHDF / </v>
      </c>
      <c r="F37" s="8" t="str">
        <f>F24&amp;" / "&amp;F25</f>
        <v>CEMP / BPBFC</v>
      </c>
      <c r="J37" s="8" t="s">
        <v>49</v>
      </c>
    </row>
    <row r="39" spans="2:10" x14ac:dyDescent="0.25">
      <c r="J39" s="22" t="s">
        <v>385</v>
      </c>
    </row>
    <row r="40" spans="2:10" x14ac:dyDescent="0.25">
      <c r="J40" s="27" t="s">
        <v>277</v>
      </c>
    </row>
    <row r="41" spans="2:10" x14ac:dyDescent="0.25">
      <c r="J41" s="8" t="s">
        <v>28</v>
      </c>
    </row>
    <row r="42" spans="2:10" x14ac:dyDescent="0.25">
      <c r="J42" s="8" t="s">
        <v>27</v>
      </c>
    </row>
  </sheetData>
  <pageMargins left="0.25" right="0.25" top="0.75" bottom="0.75" header="0.3" footer="0.3"/>
  <pageSetup paperSize="9" scale="89" orientation="landscape" r:id="rId1"/>
  <ignoredErrors>
    <ignoredError sqref="C10:D10 E4 C19:P19 D5:E5 I9:P9 C11:E14 I18:P18 D21:E21 H21:I21 I11:M11 I8 C20:M20 I22:I23 K21:M23 D9:E9 E8 E6 I4 L4 I5 L5:M5 L8:M8 I17:M17 I12 K12:M12 I13:I16 L13:M16 F10:P10 C18:E18 D15:E15 D16:E16 D17:E17 L6:M6 I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4F17-83D7-4F4B-ABCC-AAF36742C678}">
  <sheetPr>
    <pageSetUpPr fitToPage="1"/>
  </sheetPr>
  <dimension ref="B1:W45"/>
  <sheetViews>
    <sheetView showGridLines="0" workbookViewId="0">
      <selection activeCell="I6" sqref="I6"/>
    </sheetView>
  </sheetViews>
  <sheetFormatPr baseColWidth="10" defaultRowHeight="18.75" x14ac:dyDescent="0.3"/>
  <cols>
    <col min="1" max="1" width="4.85546875" bestFit="1" customWidth="1"/>
    <col min="2" max="2" width="4.42578125" customWidth="1"/>
    <col min="3" max="3" width="8.42578125" bestFit="1" customWidth="1"/>
    <col min="4" max="4" width="22.28515625" style="44" bestFit="1" customWidth="1"/>
    <col min="5" max="8" width="5.5703125" customWidth="1"/>
    <col min="9" max="9" width="9.140625" customWidth="1"/>
    <col min="10" max="10" width="6.7109375" bestFit="1" customWidth="1"/>
    <col min="11" max="11" width="28.85546875" style="44" bestFit="1" customWidth="1"/>
    <col min="12" max="12" width="5.7109375" customWidth="1"/>
    <col min="13" max="15" width="5.5703125" customWidth="1"/>
    <col min="16" max="16" width="9.140625" customWidth="1"/>
    <col min="17" max="17" width="6.7109375" bestFit="1" customWidth="1"/>
    <col min="18" max="18" width="22.140625" style="44" bestFit="1" customWidth="1"/>
    <col min="19" max="22" width="5.5703125" customWidth="1"/>
  </cols>
  <sheetData>
    <row r="1" spans="3:22" x14ac:dyDescent="0.3">
      <c r="D1" s="42" t="s">
        <v>173</v>
      </c>
      <c r="E1" s="8" t="s">
        <v>76</v>
      </c>
      <c r="F1" s="8" t="s">
        <v>260</v>
      </c>
      <c r="G1" s="8" t="s">
        <v>267</v>
      </c>
      <c r="K1" s="42" t="s">
        <v>174</v>
      </c>
      <c r="L1" s="8" t="s">
        <v>76</v>
      </c>
      <c r="M1" s="8" t="s">
        <v>260</v>
      </c>
      <c r="N1" s="8" t="s">
        <v>267</v>
      </c>
      <c r="R1" s="42" t="s">
        <v>175</v>
      </c>
      <c r="S1" s="8" t="s">
        <v>76</v>
      </c>
      <c r="T1" s="8" t="s">
        <v>260</v>
      </c>
      <c r="U1" s="8" t="s">
        <v>267</v>
      </c>
    </row>
    <row r="2" spans="3:22" x14ac:dyDescent="0.3">
      <c r="C2" s="6" t="s">
        <v>59</v>
      </c>
      <c r="D2" s="43" t="s">
        <v>60</v>
      </c>
      <c r="E2" s="8">
        <v>15</v>
      </c>
      <c r="F2" s="8">
        <f>E7+E15</f>
        <v>0</v>
      </c>
      <c r="G2" s="8">
        <f>SUM(F7:H7,F15:H15)</f>
        <v>0</v>
      </c>
      <c r="J2" s="6" t="s">
        <v>44</v>
      </c>
      <c r="K2" s="43" t="s">
        <v>47</v>
      </c>
      <c r="L2" s="20" t="s">
        <v>90</v>
      </c>
      <c r="M2" s="8">
        <f>L7+L15</f>
        <v>0</v>
      </c>
      <c r="N2" s="8">
        <f>SUM(M7:O7,M15:O15)</f>
        <v>0</v>
      </c>
      <c r="Q2" s="5" t="s">
        <v>66</v>
      </c>
      <c r="R2" s="43" t="s">
        <v>17</v>
      </c>
      <c r="S2" s="20" t="s">
        <v>92</v>
      </c>
      <c r="T2" s="8">
        <f>S7+S15</f>
        <v>0</v>
      </c>
      <c r="U2" s="8">
        <f>SUM(T7:V7,T15:V15)</f>
        <v>0</v>
      </c>
    </row>
    <row r="3" spans="3:22" x14ac:dyDescent="0.3">
      <c r="C3" s="5" t="s">
        <v>55</v>
      </c>
      <c r="D3" s="43" t="s">
        <v>57</v>
      </c>
      <c r="E3" s="20" t="s">
        <v>74</v>
      </c>
      <c r="F3" s="20">
        <f>E11+E16</f>
        <v>0</v>
      </c>
      <c r="G3" s="20">
        <f>SUM(F11:H11,F16:H16)</f>
        <v>0</v>
      </c>
      <c r="J3" s="11" t="s">
        <v>6</v>
      </c>
      <c r="K3" s="45" t="s">
        <v>16</v>
      </c>
      <c r="L3" s="20" t="s">
        <v>74</v>
      </c>
      <c r="M3" s="20">
        <f>L11+L16</f>
        <v>0</v>
      </c>
      <c r="N3" s="20">
        <f>SUM(M11:O11,M16:O16)</f>
        <v>0</v>
      </c>
      <c r="Q3" s="5" t="s">
        <v>18</v>
      </c>
      <c r="R3" s="43" t="s">
        <v>21</v>
      </c>
      <c r="S3" s="20" t="s">
        <v>75</v>
      </c>
      <c r="T3" s="20">
        <f>S11+S16</f>
        <v>0</v>
      </c>
      <c r="U3" s="20">
        <f>SUM(T11:V11,T16:V16)</f>
        <v>0</v>
      </c>
    </row>
    <row r="4" spans="3:22" x14ac:dyDescent="0.3">
      <c r="C4" s="5" t="s">
        <v>18</v>
      </c>
      <c r="D4" s="43" t="s">
        <v>20</v>
      </c>
      <c r="E4" s="20" t="s">
        <v>88</v>
      </c>
      <c r="F4" s="20">
        <f>E8+E12</f>
        <v>0</v>
      </c>
      <c r="G4" s="20">
        <f>SUM(F8:H8,F12:H12)</f>
        <v>0</v>
      </c>
      <c r="J4" s="6" t="s">
        <v>28</v>
      </c>
      <c r="K4" s="43" t="s">
        <v>19</v>
      </c>
      <c r="L4" s="8" t="s">
        <v>87</v>
      </c>
      <c r="M4" s="20">
        <f>L8+L12</f>
        <v>0</v>
      </c>
      <c r="N4" s="20">
        <f>SUM(M8:O8,M12:O12)</f>
        <v>0</v>
      </c>
      <c r="Q4" s="5" t="s">
        <v>18</v>
      </c>
      <c r="R4" s="43" t="s">
        <v>38</v>
      </c>
      <c r="S4" s="8" t="s">
        <v>87</v>
      </c>
      <c r="T4" s="20">
        <f>S8+S12</f>
        <v>0</v>
      </c>
      <c r="U4" s="20">
        <f>SUM(T8:V8,T12:V12)</f>
        <v>0</v>
      </c>
    </row>
    <row r="6" spans="3:22" x14ac:dyDescent="0.3">
      <c r="D6" s="48" t="s">
        <v>259</v>
      </c>
      <c r="E6" s="8" t="s">
        <v>260</v>
      </c>
      <c r="F6" s="8" t="s">
        <v>264</v>
      </c>
      <c r="G6" s="8" t="s">
        <v>265</v>
      </c>
      <c r="H6" s="8" t="s">
        <v>266</v>
      </c>
      <c r="K6" s="48" t="s">
        <v>259</v>
      </c>
      <c r="L6" s="8" t="s">
        <v>260</v>
      </c>
      <c r="M6" s="8" t="s">
        <v>264</v>
      </c>
      <c r="N6" s="8" t="s">
        <v>265</v>
      </c>
      <c r="O6" s="8" t="s">
        <v>266</v>
      </c>
      <c r="R6" s="48" t="s">
        <v>259</v>
      </c>
      <c r="S6" s="8" t="s">
        <v>260</v>
      </c>
      <c r="T6" s="8" t="s">
        <v>264</v>
      </c>
      <c r="U6" s="8" t="s">
        <v>265</v>
      </c>
      <c r="V6" s="8" t="s">
        <v>266</v>
      </c>
    </row>
    <row r="7" spans="3:22" x14ac:dyDescent="0.3">
      <c r="D7" s="43" t="str">
        <f>D2</f>
        <v>PREVOST PAULINE</v>
      </c>
      <c r="E7" s="5"/>
      <c r="F7" s="5"/>
      <c r="G7" s="5"/>
      <c r="H7" s="5"/>
      <c r="K7" s="43" t="str">
        <f>K2</f>
        <v>BERTOLINI Béatrice</v>
      </c>
      <c r="L7" s="5"/>
      <c r="M7" s="5"/>
      <c r="N7" s="5"/>
      <c r="O7" s="5"/>
      <c r="R7" s="43" t="str">
        <f>R2</f>
        <v>MURPHY CAROLE</v>
      </c>
      <c r="S7" s="5"/>
      <c r="T7" s="5"/>
      <c r="U7" s="5"/>
      <c r="V7" s="5"/>
    </row>
    <row r="8" spans="3:22" x14ac:dyDescent="0.3">
      <c r="D8" s="43" t="str">
        <f>D4</f>
        <v>BAREILLE Sylvie</v>
      </c>
      <c r="E8" s="5"/>
      <c r="F8" s="5"/>
      <c r="G8" s="5"/>
      <c r="H8" s="5"/>
      <c r="K8" s="43" t="str">
        <f>K4</f>
        <v xml:space="preserve"> TAYMONT-FEYTI Karine</v>
      </c>
      <c r="L8" s="5"/>
      <c r="M8" s="5"/>
      <c r="N8" s="5"/>
      <c r="O8" s="5"/>
      <c r="R8" s="43" t="str">
        <f>R4</f>
        <v>DUVAL Audrey</v>
      </c>
      <c r="S8" s="5"/>
      <c r="T8" s="5"/>
      <c r="U8" s="5"/>
      <c r="V8" s="5"/>
    </row>
    <row r="10" spans="3:22" x14ac:dyDescent="0.3">
      <c r="D10" s="48" t="s">
        <v>261</v>
      </c>
      <c r="E10" s="8" t="s">
        <v>260</v>
      </c>
      <c r="F10" s="8" t="s">
        <v>264</v>
      </c>
      <c r="G10" s="8" t="s">
        <v>265</v>
      </c>
      <c r="H10" s="8" t="s">
        <v>266</v>
      </c>
      <c r="K10" s="48" t="s">
        <v>261</v>
      </c>
      <c r="L10" s="8" t="s">
        <v>260</v>
      </c>
      <c r="M10" s="8" t="s">
        <v>264</v>
      </c>
      <c r="N10" s="8" t="s">
        <v>265</v>
      </c>
      <c r="O10" s="8" t="s">
        <v>266</v>
      </c>
      <c r="R10" s="48" t="s">
        <v>261</v>
      </c>
      <c r="S10" s="8" t="s">
        <v>260</v>
      </c>
      <c r="T10" s="8" t="s">
        <v>264</v>
      </c>
      <c r="U10" s="8" t="s">
        <v>265</v>
      </c>
      <c r="V10" s="8" t="s">
        <v>266</v>
      </c>
    </row>
    <row r="11" spans="3:22" x14ac:dyDescent="0.3">
      <c r="D11" s="43" t="str">
        <f>D3</f>
        <v>NARDELLI Olivia</v>
      </c>
      <c r="E11" s="5"/>
      <c r="F11" s="5"/>
      <c r="G11" s="5"/>
      <c r="H11" s="5"/>
      <c r="K11" s="43" t="str">
        <f>K3</f>
        <v>THIBAULT AUDE</v>
      </c>
      <c r="L11" s="5"/>
      <c r="M11" s="5"/>
      <c r="N11" s="5"/>
      <c r="O11" s="5"/>
      <c r="R11" s="43" t="str">
        <f>R3</f>
        <v xml:space="preserve">GULDNER Pauline </v>
      </c>
      <c r="S11" s="5"/>
      <c r="T11" s="5"/>
      <c r="U11" s="5"/>
      <c r="V11" s="5"/>
    </row>
    <row r="12" spans="3:22" x14ac:dyDescent="0.3">
      <c r="D12" s="43" t="str">
        <f>D4</f>
        <v>BAREILLE Sylvie</v>
      </c>
      <c r="E12" s="5"/>
      <c r="F12" s="5"/>
      <c r="G12" s="5"/>
      <c r="H12" s="5"/>
      <c r="K12" s="43" t="str">
        <f>K4</f>
        <v xml:space="preserve"> TAYMONT-FEYTI Karine</v>
      </c>
      <c r="L12" s="5"/>
      <c r="M12" s="5"/>
      <c r="N12" s="5"/>
      <c r="O12" s="5"/>
      <c r="R12" s="43" t="str">
        <f>R4</f>
        <v>DUVAL Audrey</v>
      </c>
      <c r="S12" s="5"/>
      <c r="T12" s="5"/>
      <c r="U12" s="5"/>
      <c r="V12" s="5"/>
    </row>
    <row r="14" spans="3:22" x14ac:dyDescent="0.3">
      <c r="D14" s="48" t="s">
        <v>263</v>
      </c>
      <c r="E14" s="8" t="s">
        <v>260</v>
      </c>
      <c r="F14" s="8" t="s">
        <v>264</v>
      </c>
      <c r="G14" s="8" t="s">
        <v>265</v>
      </c>
      <c r="H14" s="8" t="s">
        <v>266</v>
      </c>
      <c r="K14" s="48" t="s">
        <v>263</v>
      </c>
      <c r="L14" s="8" t="s">
        <v>260</v>
      </c>
      <c r="M14" s="8" t="s">
        <v>264</v>
      </c>
      <c r="N14" s="8" t="s">
        <v>265</v>
      </c>
      <c r="O14" s="8" t="s">
        <v>266</v>
      </c>
      <c r="R14" s="48" t="s">
        <v>263</v>
      </c>
      <c r="S14" s="8" t="s">
        <v>260</v>
      </c>
      <c r="T14" s="8" t="s">
        <v>264</v>
      </c>
      <c r="U14" s="8" t="s">
        <v>265</v>
      </c>
      <c r="V14" s="8" t="s">
        <v>266</v>
      </c>
    </row>
    <row r="15" spans="3:22" x14ac:dyDescent="0.3">
      <c r="D15" s="43" t="str">
        <f>D2</f>
        <v>PREVOST PAULINE</v>
      </c>
      <c r="E15" s="5"/>
      <c r="F15" s="5"/>
      <c r="G15" s="5"/>
      <c r="H15" s="5"/>
      <c r="K15" s="43" t="str">
        <f>K2</f>
        <v>BERTOLINI Béatrice</v>
      </c>
      <c r="L15" s="5"/>
      <c r="M15" s="5"/>
      <c r="N15" s="5"/>
      <c r="O15" s="5"/>
      <c r="R15" s="43" t="str">
        <f>R2</f>
        <v>MURPHY CAROLE</v>
      </c>
      <c r="S15" s="5"/>
      <c r="T15" s="5"/>
      <c r="U15" s="5"/>
      <c r="V15" s="5"/>
    </row>
    <row r="16" spans="3:22" x14ac:dyDescent="0.3">
      <c r="D16" s="43" t="str">
        <f>D3</f>
        <v>NARDELLI Olivia</v>
      </c>
      <c r="E16" s="5"/>
      <c r="F16" s="5"/>
      <c r="G16" s="5"/>
      <c r="H16" s="5"/>
      <c r="K16" s="43" t="str">
        <f>K3</f>
        <v>THIBAULT AUDE</v>
      </c>
      <c r="L16" s="5"/>
      <c r="M16" s="5"/>
      <c r="N16" s="5"/>
      <c r="O16" s="5"/>
      <c r="R16" s="43" t="str">
        <f>R3</f>
        <v xml:space="preserve">GULDNER Pauline </v>
      </c>
      <c r="S16" s="5"/>
      <c r="T16" s="5"/>
      <c r="U16" s="5"/>
      <c r="V16" s="5"/>
    </row>
    <row r="19" spans="3:22" x14ac:dyDescent="0.3">
      <c r="D19" s="42" t="s">
        <v>176</v>
      </c>
      <c r="E19" s="8" t="s">
        <v>76</v>
      </c>
      <c r="F19" s="8" t="s">
        <v>260</v>
      </c>
      <c r="G19" s="8" t="s">
        <v>267</v>
      </c>
      <c r="K19" s="42" t="s">
        <v>177</v>
      </c>
      <c r="L19" s="8" t="s">
        <v>76</v>
      </c>
      <c r="M19" s="8" t="s">
        <v>260</v>
      </c>
      <c r="N19" s="8" t="s">
        <v>267</v>
      </c>
      <c r="R19" s="42" t="s">
        <v>178</v>
      </c>
      <c r="S19" s="8" t="s">
        <v>76</v>
      </c>
      <c r="T19" s="8" t="s">
        <v>260</v>
      </c>
      <c r="U19" s="8" t="s">
        <v>267</v>
      </c>
    </row>
    <row r="20" spans="3:22" x14ac:dyDescent="0.3">
      <c r="C20" s="6"/>
      <c r="D20" s="43"/>
      <c r="E20" s="8"/>
      <c r="F20" s="8">
        <f>E25+E33</f>
        <v>0</v>
      </c>
      <c r="G20" s="8">
        <f>SUM(F25:H25,F33:H33)</f>
        <v>0</v>
      </c>
      <c r="J20" s="6"/>
      <c r="K20" s="43"/>
      <c r="L20" s="20"/>
      <c r="M20" s="8">
        <f>L25+L33</f>
        <v>0</v>
      </c>
      <c r="N20" s="8">
        <f>SUM(M25:O25,M33:O33)</f>
        <v>0</v>
      </c>
      <c r="Q20" s="5"/>
      <c r="R20" s="43"/>
      <c r="S20" s="20"/>
      <c r="T20" s="8">
        <f>S25+S33</f>
        <v>0</v>
      </c>
      <c r="U20" s="8">
        <f>SUM(T25:V25,T33:V33)</f>
        <v>0</v>
      </c>
    </row>
    <row r="21" spans="3:22" x14ac:dyDescent="0.3">
      <c r="C21" s="6"/>
      <c r="D21" s="43"/>
      <c r="E21" s="8"/>
      <c r="F21" s="20">
        <f>E29+E34</f>
        <v>0</v>
      </c>
      <c r="G21" s="20">
        <f>SUM(F29:H29,F34:H34)</f>
        <v>0</v>
      </c>
      <c r="J21" s="6"/>
      <c r="K21" s="43"/>
      <c r="L21" s="20"/>
      <c r="M21" s="20">
        <f>L29+L34</f>
        <v>0</v>
      </c>
      <c r="N21" s="20">
        <f>SUM(M29:O29,M34:O34)</f>
        <v>0</v>
      </c>
      <c r="Q21" s="5"/>
      <c r="R21" s="43"/>
      <c r="S21" s="20"/>
      <c r="T21" s="20">
        <f>S29+S34</f>
        <v>0</v>
      </c>
      <c r="U21" s="20">
        <f>SUM(T29:V29,T34:V34)</f>
        <v>0</v>
      </c>
    </row>
    <row r="22" spans="3:22" x14ac:dyDescent="0.3">
      <c r="C22" s="6"/>
      <c r="D22" s="43"/>
      <c r="E22" s="8"/>
      <c r="F22" s="20">
        <f>E26+E30</f>
        <v>0</v>
      </c>
      <c r="G22" s="20">
        <f>SUM(F26:H26,F30:H30)</f>
        <v>0</v>
      </c>
      <c r="J22" s="6"/>
      <c r="K22" s="43"/>
      <c r="L22" s="20"/>
      <c r="M22" s="20">
        <f>L26+L30</f>
        <v>0</v>
      </c>
      <c r="N22" s="20">
        <f>SUM(M26:O26,M30:O30)</f>
        <v>0</v>
      </c>
      <c r="Q22" s="5"/>
      <c r="R22" s="43"/>
      <c r="S22" s="20"/>
      <c r="T22" s="20">
        <f>S26+S30</f>
        <v>0</v>
      </c>
      <c r="U22" s="20">
        <f>SUM(T26:V26,T30:V30)</f>
        <v>0</v>
      </c>
    </row>
    <row r="24" spans="3:22" x14ac:dyDescent="0.3">
      <c r="D24" s="48" t="s">
        <v>268</v>
      </c>
      <c r="E24" s="8" t="s">
        <v>260</v>
      </c>
      <c r="F24" s="8" t="s">
        <v>264</v>
      </c>
      <c r="G24" s="8" t="s">
        <v>265</v>
      </c>
      <c r="H24" s="8" t="s">
        <v>266</v>
      </c>
      <c r="K24" s="48" t="s">
        <v>268</v>
      </c>
      <c r="L24" s="8" t="s">
        <v>260</v>
      </c>
      <c r="M24" s="8" t="s">
        <v>264</v>
      </c>
      <c r="N24" s="8" t="s">
        <v>265</v>
      </c>
      <c r="O24" s="8" t="s">
        <v>266</v>
      </c>
      <c r="R24" s="48" t="s">
        <v>268</v>
      </c>
      <c r="S24" s="8" t="s">
        <v>260</v>
      </c>
      <c r="T24" s="8" t="s">
        <v>264</v>
      </c>
      <c r="U24" s="8" t="s">
        <v>265</v>
      </c>
      <c r="V24" s="8" t="s">
        <v>266</v>
      </c>
    </row>
    <row r="25" spans="3:22" x14ac:dyDescent="0.3">
      <c r="D25" s="43">
        <f>D20</f>
        <v>0</v>
      </c>
      <c r="E25" s="5"/>
      <c r="F25" s="5"/>
      <c r="G25" s="5"/>
      <c r="H25" s="5"/>
      <c r="K25" s="43">
        <f>K20</f>
        <v>0</v>
      </c>
      <c r="L25" s="5"/>
      <c r="M25" s="5"/>
      <c r="N25" s="5"/>
      <c r="O25" s="5"/>
      <c r="R25" s="43">
        <f>R20</f>
        <v>0</v>
      </c>
      <c r="S25" s="5"/>
      <c r="T25" s="5"/>
      <c r="U25" s="5"/>
      <c r="V25" s="5"/>
    </row>
    <row r="26" spans="3:22" x14ac:dyDescent="0.3">
      <c r="D26" s="43">
        <f>D22</f>
        <v>0</v>
      </c>
      <c r="E26" s="5"/>
      <c r="F26" s="5"/>
      <c r="G26" s="5"/>
      <c r="H26" s="5"/>
      <c r="K26" s="43">
        <f>K22</f>
        <v>0</v>
      </c>
      <c r="L26" s="5"/>
      <c r="M26" s="5"/>
      <c r="N26" s="5"/>
      <c r="O26" s="5"/>
      <c r="R26" s="43">
        <f>R22</f>
        <v>0</v>
      </c>
      <c r="S26" s="5"/>
      <c r="T26" s="5"/>
      <c r="U26" s="5"/>
      <c r="V26" s="5"/>
    </row>
    <row r="28" spans="3:22" x14ac:dyDescent="0.3">
      <c r="D28" s="48" t="s">
        <v>269</v>
      </c>
      <c r="E28" s="8" t="s">
        <v>260</v>
      </c>
      <c r="F28" s="8" t="s">
        <v>264</v>
      </c>
      <c r="G28" s="8" t="s">
        <v>265</v>
      </c>
      <c r="H28" s="8" t="s">
        <v>266</v>
      </c>
      <c r="K28" s="48" t="s">
        <v>269</v>
      </c>
      <c r="L28" s="8" t="s">
        <v>260</v>
      </c>
      <c r="M28" s="8" t="s">
        <v>264</v>
      </c>
      <c r="N28" s="8" t="s">
        <v>265</v>
      </c>
      <c r="O28" s="8" t="s">
        <v>266</v>
      </c>
      <c r="R28" s="48" t="s">
        <v>269</v>
      </c>
      <c r="S28" s="8" t="s">
        <v>260</v>
      </c>
      <c r="T28" s="8" t="s">
        <v>264</v>
      </c>
      <c r="U28" s="8" t="s">
        <v>265</v>
      </c>
      <c r="V28" s="8" t="s">
        <v>266</v>
      </c>
    </row>
    <row r="29" spans="3:22" x14ac:dyDescent="0.3">
      <c r="D29" s="43">
        <f>D21</f>
        <v>0</v>
      </c>
      <c r="E29" s="5"/>
      <c r="F29" s="5"/>
      <c r="G29" s="5"/>
      <c r="H29" s="5"/>
      <c r="K29" s="43">
        <f>K21</f>
        <v>0</v>
      </c>
      <c r="L29" s="5"/>
      <c r="M29" s="5"/>
      <c r="N29" s="5"/>
      <c r="O29" s="5"/>
      <c r="R29" s="43">
        <f>R21</f>
        <v>0</v>
      </c>
      <c r="S29" s="5"/>
      <c r="T29" s="5"/>
      <c r="U29" s="5"/>
      <c r="V29" s="5"/>
    </row>
    <row r="30" spans="3:22" x14ac:dyDescent="0.3">
      <c r="D30" s="43">
        <f>D22</f>
        <v>0</v>
      </c>
      <c r="E30" s="5"/>
      <c r="F30" s="5"/>
      <c r="G30" s="5"/>
      <c r="H30" s="5"/>
      <c r="K30" s="43">
        <f>K22</f>
        <v>0</v>
      </c>
      <c r="L30" s="5"/>
      <c r="M30" s="5"/>
      <c r="N30" s="5"/>
      <c r="O30" s="5"/>
      <c r="R30" s="43">
        <f>R22</f>
        <v>0</v>
      </c>
      <c r="S30" s="5"/>
      <c r="T30" s="5"/>
      <c r="U30" s="5"/>
      <c r="V30" s="5"/>
    </row>
    <row r="32" spans="3:22" x14ac:dyDescent="0.3">
      <c r="D32" s="48" t="s">
        <v>270</v>
      </c>
      <c r="E32" s="8" t="s">
        <v>260</v>
      </c>
      <c r="F32" s="8" t="s">
        <v>264</v>
      </c>
      <c r="G32" s="8" t="s">
        <v>265</v>
      </c>
      <c r="H32" s="8" t="s">
        <v>266</v>
      </c>
      <c r="K32" s="48" t="s">
        <v>270</v>
      </c>
      <c r="L32" s="8" t="s">
        <v>260</v>
      </c>
      <c r="M32" s="8" t="s">
        <v>264</v>
      </c>
      <c r="N32" s="8" t="s">
        <v>265</v>
      </c>
      <c r="O32" s="8" t="s">
        <v>266</v>
      </c>
      <c r="R32" s="48" t="s">
        <v>270</v>
      </c>
      <c r="S32" s="8" t="s">
        <v>260</v>
      </c>
      <c r="T32" s="8" t="s">
        <v>264</v>
      </c>
      <c r="U32" s="8" t="s">
        <v>265</v>
      </c>
      <c r="V32" s="8" t="s">
        <v>266</v>
      </c>
    </row>
    <row r="33" spans="2:23" x14ac:dyDescent="0.3">
      <c r="D33" s="43">
        <f>D20</f>
        <v>0</v>
      </c>
      <c r="E33" s="5"/>
      <c r="F33" s="5"/>
      <c r="G33" s="5"/>
      <c r="H33" s="5"/>
      <c r="K33" s="43">
        <f>K20</f>
        <v>0</v>
      </c>
      <c r="L33" s="5"/>
      <c r="M33" s="5"/>
      <c r="N33" s="5"/>
      <c r="O33" s="5"/>
      <c r="R33" s="43">
        <f>R20</f>
        <v>0</v>
      </c>
      <c r="S33" s="5"/>
      <c r="T33" s="5"/>
      <c r="U33" s="5"/>
      <c r="V33" s="5"/>
    </row>
    <row r="34" spans="2:23" x14ac:dyDescent="0.3">
      <c r="D34" s="43">
        <f>D21</f>
        <v>0</v>
      </c>
      <c r="E34" s="5"/>
      <c r="F34" s="5"/>
      <c r="G34" s="5"/>
      <c r="H34" s="5"/>
      <c r="K34" s="43">
        <f>K21</f>
        <v>0</v>
      </c>
      <c r="L34" s="5"/>
      <c r="M34" s="5"/>
      <c r="N34" s="5"/>
      <c r="O34" s="5"/>
      <c r="R34" s="43">
        <f>R21</f>
        <v>0</v>
      </c>
      <c r="S34" s="5"/>
      <c r="T34" s="5"/>
      <c r="U34" s="5"/>
      <c r="V34" s="5"/>
    </row>
    <row r="36" spans="2:23" x14ac:dyDescent="0.3">
      <c r="D36" s="44" t="s">
        <v>72</v>
      </c>
      <c r="L36" s="30"/>
      <c r="M36" s="30"/>
      <c r="N36" s="30"/>
      <c r="O36" s="30"/>
      <c r="P36" s="30"/>
      <c r="Q36" s="30"/>
      <c r="S36" s="30"/>
      <c r="T36" s="30"/>
      <c r="U36" s="30"/>
      <c r="V36" s="30"/>
      <c r="W36" s="30"/>
    </row>
    <row r="37" spans="2:23" x14ac:dyDescent="0.3">
      <c r="B37" s="8">
        <v>1</v>
      </c>
      <c r="C37" s="6"/>
      <c r="D37" s="43"/>
      <c r="E37" s="8"/>
      <c r="F37" s="8"/>
      <c r="G37" s="8"/>
      <c r="H37" s="8"/>
      <c r="L37" s="30"/>
      <c r="M37" s="30"/>
      <c r="N37" s="30"/>
      <c r="O37" s="30"/>
      <c r="P37" s="30"/>
      <c r="Q37" s="30"/>
      <c r="S37" s="30"/>
      <c r="T37" s="30"/>
      <c r="U37" s="30"/>
      <c r="V37" s="30"/>
      <c r="W37" s="30"/>
    </row>
    <row r="38" spans="2:23" x14ac:dyDescent="0.3">
      <c r="B38" s="8">
        <v>2</v>
      </c>
      <c r="C38" s="6"/>
      <c r="D38" s="43"/>
      <c r="E38" s="8"/>
      <c r="F38" s="8"/>
      <c r="G38" s="8"/>
      <c r="H38" s="8"/>
      <c r="L38" s="30"/>
      <c r="M38" s="30"/>
      <c r="N38" s="30"/>
      <c r="O38" s="30"/>
      <c r="P38" s="30"/>
      <c r="Q38" s="30"/>
      <c r="S38" s="30"/>
      <c r="T38" s="30"/>
      <c r="U38" s="30"/>
      <c r="V38" s="30"/>
      <c r="W38" s="30"/>
    </row>
    <row r="39" spans="2:23" x14ac:dyDescent="0.3">
      <c r="B39" s="8">
        <v>3</v>
      </c>
      <c r="C39" s="6"/>
      <c r="D39" s="43"/>
      <c r="E39" s="8"/>
      <c r="F39" s="8"/>
      <c r="G39" s="8"/>
      <c r="H39" s="8"/>
      <c r="L39" s="30"/>
      <c r="M39" s="30"/>
      <c r="N39" s="30"/>
      <c r="O39" s="30"/>
      <c r="P39" s="30"/>
      <c r="Q39" s="30"/>
      <c r="S39" s="30"/>
      <c r="T39" s="30"/>
      <c r="U39" s="30"/>
      <c r="V39" s="30"/>
      <c r="W39" s="30"/>
    </row>
    <row r="40" spans="2:23" x14ac:dyDescent="0.3">
      <c r="B40" s="8">
        <v>4</v>
      </c>
      <c r="C40" s="6"/>
      <c r="D40" s="43"/>
      <c r="E40" s="8"/>
      <c r="F40" s="8"/>
      <c r="G40" s="8"/>
      <c r="H40" s="8"/>
      <c r="L40" s="30"/>
      <c r="M40" s="30"/>
      <c r="N40" s="30"/>
      <c r="O40" s="30"/>
      <c r="P40" s="30"/>
      <c r="Q40" s="30"/>
      <c r="S40" s="30"/>
      <c r="T40" s="30"/>
      <c r="U40" s="30"/>
      <c r="V40" s="30"/>
      <c r="W40" s="30"/>
    </row>
    <row r="41" spans="2:23" x14ac:dyDescent="0.3">
      <c r="B41" s="8">
        <v>5</v>
      </c>
      <c r="C41" s="6"/>
      <c r="D41" s="43"/>
      <c r="E41" s="8"/>
      <c r="F41" s="8"/>
      <c r="G41" s="8"/>
      <c r="H41" s="8"/>
      <c r="L41" s="30"/>
      <c r="M41" s="30"/>
      <c r="N41" s="30"/>
      <c r="O41" s="30"/>
      <c r="P41" s="30"/>
      <c r="Q41" s="30"/>
      <c r="S41" s="30"/>
      <c r="T41" s="30"/>
      <c r="U41" s="30"/>
      <c r="V41" s="30"/>
      <c r="W41" s="30"/>
    </row>
    <row r="42" spans="2:23" x14ac:dyDescent="0.3">
      <c r="B42" s="8">
        <v>6</v>
      </c>
      <c r="C42" s="6"/>
      <c r="D42" s="43"/>
      <c r="E42" s="8"/>
      <c r="F42" s="8"/>
      <c r="G42" s="8"/>
      <c r="H42" s="8"/>
      <c r="L42" s="30"/>
      <c r="M42" s="30"/>
      <c r="N42" s="30"/>
      <c r="O42" s="30"/>
      <c r="P42" s="30"/>
      <c r="Q42" s="30"/>
      <c r="S42" s="30"/>
      <c r="T42" s="30"/>
      <c r="U42" s="30"/>
      <c r="V42" s="30"/>
      <c r="W42" s="30"/>
    </row>
    <row r="43" spans="2:23" x14ac:dyDescent="0.3">
      <c r="B43" s="8">
        <v>7</v>
      </c>
      <c r="C43" s="6"/>
      <c r="D43" s="43"/>
      <c r="E43" s="8"/>
      <c r="F43" s="8"/>
      <c r="G43" s="8"/>
      <c r="H43" s="8"/>
      <c r="L43" s="30"/>
      <c r="M43" s="30"/>
      <c r="N43" s="30"/>
      <c r="O43" s="30"/>
      <c r="P43" s="30"/>
      <c r="Q43" s="30"/>
      <c r="S43" s="30"/>
      <c r="T43" s="30"/>
      <c r="U43" s="30"/>
      <c r="V43" s="30"/>
      <c r="W43" s="30"/>
    </row>
    <row r="44" spans="2:23" x14ac:dyDescent="0.3">
      <c r="B44" s="8">
        <v>8</v>
      </c>
      <c r="C44" s="6"/>
      <c r="D44" s="43"/>
      <c r="E44" s="8"/>
      <c r="F44" s="8"/>
      <c r="G44" s="8"/>
      <c r="H44" s="8"/>
      <c r="L44" s="30"/>
      <c r="M44" s="30"/>
      <c r="N44" s="30"/>
      <c r="O44" s="30"/>
      <c r="P44" s="30"/>
      <c r="Q44" s="30"/>
      <c r="S44" s="30"/>
      <c r="T44" s="30"/>
      <c r="U44" s="30"/>
      <c r="V44" s="30"/>
      <c r="W44" s="30"/>
    </row>
    <row r="45" spans="2:23" x14ac:dyDescent="0.3">
      <c r="B45" s="8">
        <v>9</v>
      </c>
      <c r="C45" s="6"/>
      <c r="D45" s="43"/>
      <c r="E45" s="8"/>
      <c r="F45" s="8"/>
      <c r="G45" s="8"/>
      <c r="H45" s="8"/>
      <c r="L45" s="30"/>
      <c r="M45" s="30"/>
      <c r="N45" s="30"/>
      <c r="O45" s="30"/>
      <c r="P45" s="30"/>
      <c r="Q45" s="30"/>
      <c r="S45" s="30"/>
      <c r="T45" s="30"/>
      <c r="U45" s="30"/>
      <c r="V45" s="30"/>
      <c r="W45" s="30"/>
    </row>
  </sheetData>
  <pageMargins left="0.25" right="0.25" top="0.75" bottom="0.75" header="0.3" footer="0.3"/>
  <pageSetup paperSize="9" scale="77" fitToHeight="0" orientation="landscape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F049-D440-49A8-B5DB-E29F590A1E47}">
  <sheetPr>
    <pageSetUpPr fitToPage="1"/>
  </sheetPr>
  <dimension ref="A1:L146"/>
  <sheetViews>
    <sheetView showGridLines="0" topLeftCell="A16" zoomScale="80" workbookViewId="0">
      <selection activeCell="B1" sqref="B1:E13"/>
    </sheetView>
  </sheetViews>
  <sheetFormatPr baseColWidth="10" defaultRowHeight="15" x14ac:dyDescent="0.25"/>
  <cols>
    <col min="1" max="1" width="6.5703125" customWidth="1"/>
    <col min="2" max="2" width="8" bestFit="1" customWidth="1"/>
    <col min="3" max="3" width="19.85546875" bestFit="1" customWidth="1"/>
    <col min="4" max="5" width="11.28515625" bestFit="1" customWidth="1"/>
    <col min="6" max="6" width="11.28515625" style="14" customWidth="1"/>
    <col min="7" max="7" width="9.28515625" style="14" customWidth="1"/>
    <col min="8" max="12" width="30.7109375" style="58" customWidth="1"/>
    <col min="13" max="16" width="30.7109375" customWidth="1"/>
  </cols>
  <sheetData>
    <row r="1" spans="1:11" ht="16.5" thickBot="1" x14ac:dyDescent="0.3">
      <c r="B1" s="3" t="s">
        <v>70</v>
      </c>
      <c r="C1" s="3" t="s">
        <v>71</v>
      </c>
      <c r="D1" s="3" t="s">
        <v>72</v>
      </c>
      <c r="E1" s="3" t="s">
        <v>187</v>
      </c>
      <c r="F1" s="33"/>
      <c r="H1" s="39" t="s">
        <v>194</v>
      </c>
    </row>
    <row r="2" spans="1:11" x14ac:dyDescent="0.25">
      <c r="A2">
        <v>1</v>
      </c>
      <c r="B2" s="15"/>
      <c r="C2" s="15"/>
      <c r="D2" s="25"/>
      <c r="E2" s="34"/>
    </row>
    <row r="3" spans="1:11" ht="15.75" thickBot="1" x14ac:dyDescent="0.3">
      <c r="A3">
        <v>2</v>
      </c>
      <c r="B3" s="15"/>
      <c r="C3" s="15"/>
      <c r="D3" s="32"/>
      <c r="E3" s="32"/>
      <c r="F3" s="14">
        <v>1</v>
      </c>
      <c r="G3" s="14" t="s">
        <v>28</v>
      </c>
      <c r="H3" s="58" t="s">
        <v>319</v>
      </c>
    </row>
    <row r="4" spans="1:11" ht="15.75" thickBot="1" x14ac:dyDescent="0.3">
      <c r="A4">
        <v>3</v>
      </c>
      <c r="B4" s="15"/>
      <c r="C4" s="15"/>
      <c r="D4" s="25"/>
      <c r="E4" s="25"/>
      <c r="H4" s="59"/>
      <c r="I4" s="60"/>
    </row>
    <row r="5" spans="1:11" ht="15.75" thickBot="1" x14ac:dyDescent="0.3">
      <c r="A5">
        <v>4</v>
      </c>
      <c r="B5" s="15"/>
      <c r="C5" s="15"/>
      <c r="D5" s="20"/>
      <c r="E5" s="20"/>
      <c r="G5" s="14" t="s">
        <v>55</v>
      </c>
      <c r="H5" s="61"/>
      <c r="I5" s="58" t="s">
        <v>295</v>
      </c>
      <c r="J5" s="62"/>
    </row>
    <row r="6" spans="1:11" ht="15.75" thickBot="1" x14ac:dyDescent="0.3">
      <c r="A6">
        <v>5</v>
      </c>
      <c r="B6" s="15"/>
      <c r="C6" s="15"/>
      <c r="D6" s="20"/>
      <c r="E6" s="20"/>
      <c r="J6" s="60"/>
    </row>
    <row r="7" spans="1:11" ht="15.75" thickBot="1" x14ac:dyDescent="0.3">
      <c r="A7">
        <v>6</v>
      </c>
      <c r="B7" s="15"/>
      <c r="C7" s="15"/>
      <c r="D7" s="8"/>
      <c r="E7" s="8"/>
      <c r="G7" s="14" t="s">
        <v>44</v>
      </c>
      <c r="J7" s="62" t="s">
        <v>305</v>
      </c>
      <c r="K7" s="62"/>
    </row>
    <row r="8" spans="1:11" ht="15.75" thickBot="1" x14ac:dyDescent="0.3">
      <c r="A8">
        <v>7</v>
      </c>
      <c r="B8" s="15"/>
      <c r="C8" s="35"/>
      <c r="D8" s="20"/>
      <c r="E8" s="20"/>
      <c r="F8" s="29"/>
      <c r="H8" s="59"/>
      <c r="I8" s="60"/>
      <c r="J8" s="62"/>
      <c r="K8" s="62"/>
    </row>
    <row r="9" spans="1:11" ht="15.75" thickBot="1" x14ac:dyDescent="0.3">
      <c r="A9">
        <v>8</v>
      </c>
      <c r="B9" s="15"/>
      <c r="C9" s="15"/>
      <c r="D9" s="20"/>
      <c r="E9" s="20"/>
      <c r="F9" s="29"/>
      <c r="G9" s="14" t="s">
        <v>49</v>
      </c>
      <c r="H9" s="61"/>
      <c r="I9" s="58" t="s">
        <v>295</v>
      </c>
      <c r="K9" s="62"/>
    </row>
    <row r="10" spans="1:11" ht="15.75" thickBot="1" x14ac:dyDescent="0.3">
      <c r="A10">
        <v>9</v>
      </c>
      <c r="B10" s="15"/>
      <c r="C10" s="36"/>
      <c r="D10" s="19"/>
      <c r="E10" s="19"/>
      <c r="F10" s="29"/>
      <c r="K10" s="60"/>
    </row>
    <row r="11" spans="1:11" ht="15.75" thickBot="1" x14ac:dyDescent="0.3">
      <c r="A11">
        <v>10</v>
      </c>
      <c r="B11" s="15"/>
      <c r="C11" s="15"/>
      <c r="D11" s="8"/>
      <c r="E11" s="8"/>
      <c r="G11" s="14" t="s">
        <v>6</v>
      </c>
      <c r="K11" s="63" t="s">
        <v>298</v>
      </c>
    </row>
    <row r="12" spans="1:11" ht="15.75" thickBot="1" x14ac:dyDescent="0.3">
      <c r="A12">
        <v>11</v>
      </c>
      <c r="B12" s="15"/>
      <c r="C12" s="15"/>
      <c r="D12" s="20"/>
      <c r="E12" s="20"/>
      <c r="F12" s="29"/>
      <c r="H12" s="59"/>
      <c r="I12" s="60"/>
      <c r="K12" s="64"/>
    </row>
    <row r="13" spans="1:11" ht="15.75" thickBot="1" x14ac:dyDescent="0.3">
      <c r="A13">
        <v>12</v>
      </c>
      <c r="B13" s="15"/>
      <c r="C13" s="15"/>
      <c r="D13" s="20"/>
      <c r="E13" s="20"/>
      <c r="G13" s="14" t="s">
        <v>18</v>
      </c>
      <c r="H13" s="61"/>
      <c r="I13" s="58" t="s">
        <v>295</v>
      </c>
      <c r="J13" s="62"/>
      <c r="K13" s="64"/>
    </row>
    <row r="14" spans="1:11" ht="15.75" thickBot="1" x14ac:dyDescent="0.3">
      <c r="A14">
        <v>13</v>
      </c>
      <c r="B14" s="15"/>
      <c r="C14" s="15"/>
      <c r="D14" s="20"/>
      <c r="E14" s="20"/>
      <c r="F14" s="29"/>
      <c r="J14" s="60"/>
      <c r="K14" s="64"/>
    </row>
    <row r="15" spans="1:11" ht="15.75" thickBot="1" x14ac:dyDescent="0.3">
      <c r="A15">
        <v>14</v>
      </c>
      <c r="B15" s="15"/>
      <c r="C15" s="15"/>
      <c r="D15" s="8"/>
      <c r="E15" s="8"/>
      <c r="G15" s="14" t="s">
        <v>6</v>
      </c>
      <c r="J15" s="62" t="s">
        <v>305</v>
      </c>
      <c r="K15" s="65"/>
    </row>
    <row r="16" spans="1:11" ht="15.75" thickBot="1" x14ac:dyDescent="0.3">
      <c r="A16">
        <v>15</v>
      </c>
      <c r="B16" s="15"/>
      <c r="C16" s="15"/>
      <c r="D16" s="20"/>
      <c r="E16" s="20"/>
      <c r="F16" s="29"/>
      <c r="H16" s="59"/>
      <c r="I16" s="60"/>
      <c r="J16" s="62"/>
      <c r="K16" s="65"/>
    </row>
    <row r="17" spans="1:12" ht="15.75" thickBot="1" x14ac:dyDescent="0.3">
      <c r="A17">
        <v>16</v>
      </c>
      <c r="B17" s="15"/>
      <c r="C17" s="15"/>
      <c r="D17" s="8"/>
      <c r="E17" s="8"/>
      <c r="F17" s="29">
        <v>4</v>
      </c>
      <c r="G17" s="14" t="s">
        <v>28</v>
      </c>
      <c r="H17" s="61" t="s">
        <v>185</v>
      </c>
      <c r="I17" s="58" t="s">
        <v>295</v>
      </c>
      <c r="K17" s="65"/>
    </row>
    <row r="18" spans="1:12" ht="15.75" thickBot="1" x14ac:dyDescent="0.3">
      <c r="F18" s="31"/>
      <c r="K18" s="65"/>
      <c r="L18" s="60"/>
    </row>
    <row r="19" spans="1:12" ht="15.75" thickBot="1" x14ac:dyDescent="0.3">
      <c r="B19" s="14"/>
      <c r="F19" s="14">
        <v>3</v>
      </c>
      <c r="G19" s="14" t="s">
        <v>18</v>
      </c>
      <c r="K19" s="65"/>
      <c r="L19" s="71" t="s">
        <v>312</v>
      </c>
    </row>
    <row r="20" spans="1:12" ht="15.75" thickBot="1" x14ac:dyDescent="0.3">
      <c r="B20" s="14"/>
      <c r="F20" s="29"/>
      <c r="H20" s="59"/>
      <c r="I20" s="60"/>
      <c r="K20" s="65"/>
    </row>
    <row r="21" spans="1:12" ht="15.75" thickBot="1" x14ac:dyDescent="0.3">
      <c r="B21" s="14"/>
      <c r="G21" s="14" t="s">
        <v>28</v>
      </c>
      <c r="H21" s="61"/>
      <c r="J21" s="62"/>
      <c r="K21" s="65"/>
    </row>
    <row r="22" spans="1:12" ht="15.75" thickBot="1" x14ac:dyDescent="0.3">
      <c r="F22" s="29"/>
      <c r="J22" s="60"/>
      <c r="K22" s="65"/>
    </row>
    <row r="23" spans="1:12" ht="15.75" thickBot="1" x14ac:dyDescent="0.3">
      <c r="F23" s="29"/>
      <c r="G23" s="14" t="s">
        <v>6</v>
      </c>
      <c r="J23" s="62"/>
      <c r="K23" s="64"/>
    </row>
    <row r="24" spans="1:12" ht="15.75" thickBot="1" x14ac:dyDescent="0.3">
      <c r="H24" s="59"/>
      <c r="I24" s="60"/>
      <c r="J24" s="62"/>
      <c r="K24" s="64"/>
    </row>
    <row r="25" spans="1:12" ht="15.75" thickBot="1" x14ac:dyDescent="0.3">
      <c r="G25" s="14" t="s">
        <v>28</v>
      </c>
      <c r="H25" s="61"/>
      <c r="K25" s="64"/>
    </row>
    <row r="26" spans="1:12" ht="15.75" thickBot="1" x14ac:dyDescent="0.3">
      <c r="K26" s="66"/>
    </row>
    <row r="27" spans="1:12" ht="15.75" thickBot="1" x14ac:dyDescent="0.3">
      <c r="G27" s="14" t="s">
        <v>18</v>
      </c>
      <c r="K27" s="62"/>
    </row>
    <row r="28" spans="1:12" ht="15.75" thickBot="1" x14ac:dyDescent="0.3">
      <c r="H28" s="59"/>
      <c r="I28" s="60"/>
      <c r="K28" s="62"/>
    </row>
    <row r="29" spans="1:12" ht="15.75" thickBot="1" x14ac:dyDescent="0.3">
      <c r="G29" s="14" t="s">
        <v>66</v>
      </c>
      <c r="H29" s="61"/>
      <c r="J29" s="62"/>
      <c r="K29" s="62"/>
    </row>
    <row r="30" spans="1:12" ht="15.75" thickBot="1" x14ac:dyDescent="0.3">
      <c r="J30" s="60"/>
      <c r="K30" s="62"/>
    </row>
    <row r="31" spans="1:12" ht="15.75" thickBot="1" x14ac:dyDescent="0.3">
      <c r="G31" s="14" t="s">
        <v>18</v>
      </c>
      <c r="J31" s="62"/>
    </row>
    <row r="32" spans="1:12" ht="15.75" thickBot="1" x14ac:dyDescent="0.3">
      <c r="H32" s="59"/>
      <c r="I32" s="60"/>
      <c r="J32" s="62"/>
    </row>
    <row r="33" spans="6:12" ht="15.75" thickBot="1" x14ac:dyDescent="0.3">
      <c r="F33" s="14">
        <v>2</v>
      </c>
      <c r="G33" s="14" t="s">
        <v>49</v>
      </c>
      <c r="H33" s="61"/>
    </row>
    <row r="37" spans="6:12" ht="15.75" thickBot="1" x14ac:dyDescent="0.3"/>
    <row r="38" spans="6:12" ht="16.5" thickBot="1" x14ac:dyDescent="0.3">
      <c r="I38" s="38" t="s">
        <v>280</v>
      </c>
    </row>
    <row r="39" spans="6:12" ht="15.75" x14ac:dyDescent="0.25">
      <c r="I39" s="40"/>
    </row>
    <row r="40" spans="6:12" ht="15.75" thickBot="1" x14ac:dyDescent="0.3">
      <c r="K40" s="67" t="s">
        <v>185</v>
      </c>
    </row>
    <row r="41" spans="6:12" x14ac:dyDescent="0.25">
      <c r="K41" s="59"/>
    </row>
    <row r="42" spans="6:12" ht="15.75" thickBot="1" x14ac:dyDescent="0.3">
      <c r="K42" s="65"/>
      <c r="L42" s="60" t="s">
        <v>185</v>
      </c>
    </row>
    <row r="43" spans="6:12" x14ac:dyDescent="0.25">
      <c r="K43" s="65"/>
      <c r="L43" s="71" t="s">
        <v>311</v>
      </c>
    </row>
    <row r="44" spans="6:12" ht="15.75" thickBot="1" x14ac:dyDescent="0.3">
      <c r="K44" s="61" t="s">
        <v>179</v>
      </c>
    </row>
    <row r="49" spans="9:12" ht="15.75" thickBot="1" x14ac:dyDescent="0.3"/>
    <row r="50" spans="9:12" ht="16.5" thickBot="1" x14ac:dyDescent="0.3">
      <c r="I50" s="38" t="s">
        <v>314</v>
      </c>
    </row>
    <row r="51" spans="9:12" ht="15.75" x14ac:dyDescent="0.25">
      <c r="I51" s="40"/>
    </row>
    <row r="52" spans="9:12" ht="15.75" thickBot="1" x14ac:dyDescent="0.3">
      <c r="J52" s="67" t="s">
        <v>190</v>
      </c>
    </row>
    <row r="53" spans="9:12" x14ac:dyDescent="0.25">
      <c r="K53" s="62"/>
    </row>
    <row r="54" spans="9:12" ht="15.75" thickBot="1" x14ac:dyDescent="0.3">
      <c r="K54" s="68" t="s">
        <v>189</v>
      </c>
    </row>
    <row r="55" spans="9:12" x14ac:dyDescent="0.25">
      <c r="K55" s="63" t="s">
        <v>299</v>
      </c>
    </row>
    <row r="56" spans="9:12" ht="15.75" thickBot="1" x14ac:dyDescent="0.3">
      <c r="J56" s="67" t="s">
        <v>189</v>
      </c>
      <c r="K56" s="64"/>
    </row>
    <row r="57" spans="9:12" x14ac:dyDescent="0.25">
      <c r="K57" s="65"/>
    </row>
    <row r="58" spans="9:12" ht="15.75" thickBot="1" x14ac:dyDescent="0.3">
      <c r="K58" s="65"/>
      <c r="L58" s="60" t="s">
        <v>184</v>
      </c>
    </row>
    <row r="59" spans="9:12" x14ac:dyDescent="0.25">
      <c r="K59" s="65"/>
      <c r="L59" s="72" t="s">
        <v>309</v>
      </c>
    </row>
    <row r="60" spans="9:12" ht="15.75" thickBot="1" x14ac:dyDescent="0.3">
      <c r="J60" s="67" t="s">
        <v>186</v>
      </c>
      <c r="K60" s="65"/>
    </row>
    <row r="61" spans="9:12" x14ac:dyDescent="0.25">
      <c r="K61" s="64"/>
    </row>
    <row r="62" spans="9:12" ht="15.75" thickBot="1" x14ac:dyDescent="0.3">
      <c r="K62" s="66" t="s">
        <v>184</v>
      </c>
    </row>
    <row r="63" spans="9:12" x14ac:dyDescent="0.25">
      <c r="K63" s="62" t="s">
        <v>299</v>
      </c>
    </row>
    <row r="64" spans="9:12" ht="15.75" thickBot="1" x14ac:dyDescent="0.3">
      <c r="J64" s="67" t="s">
        <v>184</v>
      </c>
      <c r="K64" s="62"/>
    </row>
    <row r="66" spans="8:12" ht="15.75" thickBot="1" x14ac:dyDescent="0.3"/>
    <row r="67" spans="8:12" ht="16.5" thickBot="1" x14ac:dyDescent="0.3">
      <c r="I67" s="38" t="s">
        <v>195</v>
      </c>
    </row>
    <row r="68" spans="8:12" ht="15.75" x14ac:dyDescent="0.25">
      <c r="I68" s="40"/>
    </row>
    <row r="69" spans="8:12" ht="15.75" thickBot="1" x14ac:dyDescent="0.3">
      <c r="K69" s="69" t="s">
        <v>190</v>
      </c>
    </row>
    <row r="70" spans="8:12" x14ac:dyDescent="0.25">
      <c r="K70" s="59"/>
    </row>
    <row r="71" spans="8:12" ht="15.75" thickBot="1" x14ac:dyDescent="0.3">
      <c r="K71" s="65"/>
      <c r="L71" s="60" t="s">
        <v>186</v>
      </c>
    </row>
    <row r="72" spans="8:12" x14ac:dyDescent="0.25">
      <c r="K72" s="65"/>
      <c r="L72" s="72" t="s">
        <v>309</v>
      </c>
    </row>
    <row r="73" spans="8:12" ht="15.75" thickBot="1" x14ac:dyDescent="0.3">
      <c r="K73" s="61" t="s">
        <v>186</v>
      </c>
    </row>
    <row r="78" spans="8:12" ht="15.75" thickBot="1" x14ac:dyDescent="0.3"/>
    <row r="79" spans="8:12" ht="16.5" thickBot="1" x14ac:dyDescent="0.3">
      <c r="H79" s="38" t="s">
        <v>310</v>
      </c>
    </row>
    <row r="80" spans="8:12" ht="15.75" x14ac:dyDescent="0.25">
      <c r="H80" s="40"/>
    </row>
    <row r="81" spans="9:12" ht="15.75" thickBot="1" x14ac:dyDescent="0.3">
      <c r="I81" s="67" t="s">
        <v>181</v>
      </c>
    </row>
    <row r="82" spans="9:12" x14ac:dyDescent="0.25">
      <c r="J82" s="62"/>
    </row>
    <row r="83" spans="9:12" ht="15.75" thickBot="1" x14ac:dyDescent="0.3">
      <c r="J83" s="60" t="s">
        <v>191</v>
      </c>
    </row>
    <row r="84" spans="9:12" x14ac:dyDescent="0.25">
      <c r="J84" s="62" t="s">
        <v>308</v>
      </c>
      <c r="K84" s="62"/>
    </row>
    <row r="85" spans="9:12" ht="15.75" thickBot="1" x14ac:dyDescent="0.3">
      <c r="I85" s="67" t="s">
        <v>191</v>
      </c>
      <c r="J85" s="62"/>
      <c r="K85" s="62"/>
    </row>
    <row r="86" spans="9:12" x14ac:dyDescent="0.25">
      <c r="K86" s="62"/>
    </row>
    <row r="87" spans="9:12" ht="15.75" thickBot="1" x14ac:dyDescent="0.3">
      <c r="K87" s="60" t="s">
        <v>188</v>
      </c>
    </row>
    <row r="88" spans="9:12" x14ac:dyDescent="0.25">
      <c r="K88" s="63" t="s">
        <v>298</v>
      </c>
    </row>
    <row r="89" spans="9:12" ht="15.75" thickBot="1" x14ac:dyDescent="0.3">
      <c r="I89" s="67" t="s">
        <v>188</v>
      </c>
      <c r="K89" s="64"/>
    </row>
    <row r="90" spans="9:12" x14ac:dyDescent="0.25">
      <c r="J90" s="62"/>
      <c r="K90" s="64"/>
    </row>
    <row r="91" spans="9:12" ht="15.75" thickBot="1" x14ac:dyDescent="0.3">
      <c r="J91" s="60" t="s">
        <v>188</v>
      </c>
      <c r="K91" s="64"/>
    </row>
    <row r="92" spans="9:12" x14ac:dyDescent="0.25">
      <c r="J92" s="62" t="s">
        <v>308</v>
      </c>
      <c r="K92" s="65"/>
    </row>
    <row r="93" spans="9:12" ht="15.75" thickBot="1" x14ac:dyDescent="0.3">
      <c r="I93" s="67" t="s">
        <v>182</v>
      </c>
      <c r="J93" s="62"/>
      <c r="K93" s="65"/>
    </row>
    <row r="94" spans="9:12" x14ac:dyDescent="0.25">
      <c r="K94" s="65"/>
    </row>
    <row r="95" spans="9:12" ht="15.75" thickBot="1" x14ac:dyDescent="0.3">
      <c r="K95" s="65"/>
      <c r="L95" s="60"/>
    </row>
    <row r="96" spans="9:12" x14ac:dyDescent="0.25">
      <c r="K96" s="65"/>
      <c r="L96" s="58" t="s">
        <v>309</v>
      </c>
    </row>
    <row r="97" spans="9:11" ht="15.75" thickBot="1" x14ac:dyDescent="0.3">
      <c r="I97" s="67" t="s">
        <v>183</v>
      </c>
      <c r="K97" s="65"/>
    </row>
    <row r="98" spans="9:11" x14ac:dyDescent="0.25">
      <c r="J98" s="62"/>
      <c r="K98" s="65"/>
    </row>
    <row r="99" spans="9:11" ht="15.75" thickBot="1" x14ac:dyDescent="0.3">
      <c r="J99" s="60" t="s">
        <v>192</v>
      </c>
      <c r="K99" s="65"/>
    </row>
    <row r="100" spans="9:11" x14ac:dyDescent="0.25">
      <c r="J100" s="62" t="s">
        <v>308</v>
      </c>
      <c r="K100" s="64"/>
    </row>
    <row r="101" spans="9:11" ht="15.75" thickBot="1" x14ac:dyDescent="0.3">
      <c r="I101" s="67" t="s">
        <v>192</v>
      </c>
      <c r="J101" s="62"/>
      <c r="K101" s="64"/>
    </row>
    <row r="102" spans="9:11" x14ac:dyDescent="0.25">
      <c r="K102" s="64"/>
    </row>
    <row r="103" spans="9:11" ht="15.75" thickBot="1" x14ac:dyDescent="0.3">
      <c r="K103" s="66" t="s">
        <v>192</v>
      </c>
    </row>
    <row r="104" spans="9:11" x14ac:dyDescent="0.25">
      <c r="K104" s="62" t="s">
        <v>298</v>
      </c>
    </row>
    <row r="105" spans="9:11" ht="15.75" thickBot="1" x14ac:dyDescent="0.3">
      <c r="I105" s="67" t="s">
        <v>193</v>
      </c>
      <c r="K105" s="62"/>
    </row>
    <row r="106" spans="9:11" x14ac:dyDescent="0.25">
      <c r="J106" s="62"/>
      <c r="K106" s="62"/>
    </row>
    <row r="107" spans="9:11" ht="15.75" thickBot="1" x14ac:dyDescent="0.3">
      <c r="J107" s="60" t="s">
        <v>193</v>
      </c>
      <c r="K107" s="62"/>
    </row>
    <row r="108" spans="9:11" x14ac:dyDescent="0.25">
      <c r="J108" s="62" t="s">
        <v>308</v>
      </c>
    </row>
    <row r="109" spans="9:11" ht="15.75" thickBot="1" x14ac:dyDescent="0.3">
      <c r="I109" s="67" t="s">
        <v>180</v>
      </c>
      <c r="J109" s="62"/>
    </row>
    <row r="111" spans="9:11" ht="15.75" thickBot="1" x14ac:dyDescent="0.3"/>
    <row r="112" spans="9:11" ht="16.5" thickBot="1" x14ac:dyDescent="0.3">
      <c r="I112" s="38" t="s">
        <v>281</v>
      </c>
    </row>
    <row r="113" spans="9:12" ht="15.75" x14ac:dyDescent="0.25">
      <c r="I113" s="40"/>
    </row>
    <row r="114" spans="9:12" ht="15.75" thickBot="1" x14ac:dyDescent="0.3">
      <c r="K114" s="67" t="s">
        <v>191</v>
      </c>
    </row>
    <row r="115" spans="9:12" x14ac:dyDescent="0.25">
      <c r="K115" s="59"/>
    </row>
    <row r="116" spans="9:12" ht="15.75" thickBot="1" x14ac:dyDescent="0.3">
      <c r="K116" s="65"/>
      <c r="L116" s="60" t="s">
        <v>191</v>
      </c>
    </row>
    <row r="117" spans="9:12" x14ac:dyDescent="0.25">
      <c r="K117" s="65"/>
      <c r="L117" s="72" t="s">
        <v>312</v>
      </c>
    </row>
    <row r="118" spans="9:12" ht="15.75" thickBot="1" x14ac:dyDescent="0.3">
      <c r="K118" s="70" t="s">
        <v>193</v>
      </c>
    </row>
    <row r="122" spans="9:12" ht="15.75" thickBot="1" x14ac:dyDescent="0.3"/>
    <row r="123" spans="9:12" ht="16.5" thickBot="1" x14ac:dyDescent="0.3">
      <c r="I123" s="38" t="s">
        <v>313</v>
      </c>
    </row>
    <row r="124" spans="9:12" ht="15.75" x14ac:dyDescent="0.25">
      <c r="I124" s="40"/>
    </row>
    <row r="125" spans="9:12" ht="15.75" thickBot="1" x14ac:dyDescent="0.3">
      <c r="J125" s="67" t="s">
        <v>181</v>
      </c>
    </row>
    <row r="126" spans="9:12" x14ac:dyDescent="0.25">
      <c r="K126" s="62"/>
    </row>
    <row r="127" spans="9:12" ht="15.75" thickBot="1" x14ac:dyDescent="0.3">
      <c r="K127" s="60" t="s">
        <v>181</v>
      </c>
    </row>
    <row r="128" spans="9:12" x14ac:dyDescent="0.25">
      <c r="K128" s="63" t="s">
        <v>299</v>
      </c>
    </row>
    <row r="129" spans="9:12" ht="15.75" thickBot="1" x14ac:dyDescent="0.3">
      <c r="J129" s="67" t="s">
        <v>182</v>
      </c>
      <c r="K129" s="64"/>
    </row>
    <row r="130" spans="9:12" x14ac:dyDescent="0.25">
      <c r="K130" s="65"/>
    </row>
    <row r="131" spans="9:12" ht="15.75" thickBot="1" x14ac:dyDescent="0.3">
      <c r="K131" s="65"/>
      <c r="L131" s="60"/>
    </row>
    <row r="132" spans="9:12" x14ac:dyDescent="0.25">
      <c r="K132" s="65"/>
      <c r="L132" s="58" t="s">
        <v>309</v>
      </c>
    </row>
    <row r="133" spans="9:12" ht="15.75" thickBot="1" x14ac:dyDescent="0.3">
      <c r="J133" s="67" t="s">
        <v>183</v>
      </c>
      <c r="K133" s="65"/>
    </row>
    <row r="134" spans="9:12" x14ac:dyDescent="0.25">
      <c r="K134" s="64"/>
    </row>
    <row r="135" spans="9:12" ht="15.75" thickBot="1" x14ac:dyDescent="0.3">
      <c r="K135" s="66" t="s">
        <v>183</v>
      </c>
    </row>
    <row r="136" spans="9:12" x14ac:dyDescent="0.25">
      <c r="K136" s="62" t="s">
        <v>299</v>
      </c>
    </row>
    <row r="137" spans="9:12" ht="15.75" thickBot="1" x14ac:dyDescent="0.3">
      <c r="J137" s="67" t="s">
        <v>180</v>
      </c>
      <c r="K137" s="62"/>
    </row>
    <row r="139" spans="9:12" ht="15.75" thickBot="1" x14ac:dyDescent="0.3"/>
    <row r="140" spans="9:12" ht="16.5" thickBot="1" x14ac:dyDescent="0.3">
      <c r="I140" s="38" t="s">
        <v>196</v>
      </c>
    </row>
    <row r="141" spans="9:12" ht="15.75" x14ac:dyDescent="0.25">
      <c r="I141" s="40"/>
    </row>
    <row r="142" spans="9:12" ht="15.75" thickBot="1" x14ac:dyDescent="0.3">
      <c r="K142" s="67" t="s">
        <v>182</v>
      </c>
    </row>
    <row r="143" spans="9:12" x14ac:dyDescent="0.25">
      <c r="K143" s="59"/>
    </row>
    <row r="144" spans="9:12" ht="15.75" thickBot="1" x14ac:dyDescent="0.3">
      <c r="K144" s="65"/>
      <c r="L144" s="60" t="s">
        <v>182</v>
      </c>
    </row>
    <row r="145" spans="11:12" x14ac:dyDescent="0.25">
      <c r="K145" s="65"/>
      <c r="L145" s="71" t="s">
        <v>312</v>
      </c>
    </row>
    <row r="146" spans="11:12" ht="15.75" thickBot="1" x14ac:dyDescent="0.3">
      <c r="K146" s="61" t="s">
        <v>180</v>
      </c>
    </row>
  </sheetData>
  <autoFilter ref="A1:E23" xr:uid="{CBFDF049-D440-49A8-B5DB-E29F590A1E47}">
    <sortState xmlns:xlrd2="http://schemas.microsoft.com/office/spreadsheetml/2017/richdata2" ref="A2:E23">
      <sortCondition ref="A2:A23"/>
    </sortState>
  </autoFilter>
  <pageMargins left="0.25" right="0.25" top="0.75" bottom="0.75" header="0.3" footer="0.3"/>
  <pageSetup paperSize="9" scale="87" fitToHeight="0" orientation="landscape" r:id="rId1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5274-6BF5-4A93-8DBB-5B9B367D3063}">
  <dimension ref="A1:N83"/>
  <sheetViews>
    <sheetView topLeftCell="A71" workbookViewId="0">
      <selection activeCell="K85" sqref="K85"/>
    </sheetView>
  </sheetViews>
  <sheetFormatPr baseColWidth="10" defaultRowHeight="15" x14ac:dyDescent="0.25"/>
  <cols>
    <col min="1" max="1" width="19.7109375" customWidth="1"/>
    <col min="2" max="2" width="22.85546875" customWidth="1"/>
    <col min="8" max="8" width="18.85546875" customWidth="1"/>
    <col min="9" max="9" width="12.85546875" customWidth="1"/>
  </cols>
  <sheetData>
    <row r="1" spans="1:14" ht="18.75" x14ac:dyDescent="0.3">
      <c r="B1" s="42" t="s">
        <v>173</v>
      </c>
      <c r="C1" s="8" t="s">
        <v>76</v>
      </c>
      <c r="D1" s="8" t="s">
        <v>260</v>
      </c>
      <c r="E1" s="8" t="s">
        <v>378</v>
      </c>
      <c r="F1" s="8" t="s">
        <v>267</v>
      </c>
      <c r="G1" s="8" t="s">
        <v>377</v>
      </c>
      <c r="I1" s="42" t="s">
        <v>174</v>
      </c>
      <c r="J1" s="8" t="s">
        <v>76</v>
      </c>
      <c r="K1" s="8" t="s">
        <v>260</v>
      </c>
      <c r="L1" s="8" t="s">
        <v>375</v>
      </c>
      <c r="M1" s="8" t="s">
        <v>267</v>
      </c>
      <c r="N1" s="8" t="s">
        <v>376</v>
      </c>
    </row>
    <row r="2" spans="1:14" ht="18.75" x14ac:dyDescent="0.3">
      <c r="A2" s="6" t="s">
        <v>28</v>
      </c>
      <c r="B2" s="43" t="s">
        <v>366</v>
      </c>
      <c r="C2" s="20">
        <v>1</v>
      </c>
      <c r="D2" s="8">
        <v>3</v>
      </c>
      <c r="E2" s="8">
        <v>0</v>
      </c>
      <c r="F2" s="8">
        <v>24</v>
      </c>
      <c r="G2" s="8">
        <v>6</v>
      </c>
      <c r="H2" s="6" t="s">
        <v>28</v>
      </c>
      <c r="I2" s="43" t="s">
        <v>357</v>
      </c>
      <c r="J2" s="20">
        <v>3</v>
      </c>
      <c r="K2" s="8">
        <v>1</v>
      </c>
      <c r="L2" s="8">
        <v>2</v>
      </c>
      <c r="M2" s="8">
        <v>-7</v>
      </c>
      <c r="N2" s="8">
        <v>4</v>
      </c>
    </row>
    <row r="3" spans="1:14" ht="18.75" x14ac:dyDescent="0.3">
      <c r="A3" s="5" t="s">
        <v>48</v>
      </c>
      <c r="B3" s="43" t="s">
        <v>354</v>
      </c>
      <c r="C3" s="20">
        <v>4</v>
      </c>
      <c r="D3" s="20">
        <v>0</v>
      </c>
      <c r="E3" s="20">
        <v>3</v>
      </c>
      <c r="F3" s="20">
        <v>-7</v>
      </c>
      <c r="G3" s="20">
        <v>3</v>
      </c>
      <c r="H3" s="5" t="s">
        <v>48</v>
      </c>
      <c r="I3" s="43" t="s">
        <v>358</v>
      </c>
      <c r="J3" s="20">
        <v>4</v>
      </c>
      <c r="K3" s="20">
        <v>0</v>
      </c>
      <c r="L3" s="20">
        <v>3</v>
      </c>
      <c r="M3" s="20">
        <v>-27</v>
      </c>
      <c r="N3" s="20">
        <v>3</v>
      </c>
    </row>
    <row r="4" spans="1:14" ht="18.75" x14ac:dyDescent="0.3">
      <c r="A4" s="5" t="s">
        <v>28</v>
      </c>
      <c r="B4" s="43" t="s">
        <v>355</v>
      </c>
      <c r="C4" s="20">
        <v>3</v>
      </c>
      <c r="D4" s="20">
        <v>1</v>
      </c>
      <c r="E4" s="20">
        <v>2</v>
      </c>
      <c r="F4" s="20">
        <v>-7</v>
      </c>
      <c r="G4" s="20">
        <v>4</v>
      </c>
      <c r="H4" s="5" t="s">
        <v>49</v>
      </c>
      <c r="I4" s="43" t="s">
        <v>359</v>
      </c>
      <c r="J4" s="20">
        <v>2</v>
      </c>
      <c r="K4" s="20">
        <v>2</v>
      </c>
      <c r="L4" s="20">
        <v>1</v>
      </c>
      <c r="M4" s="20">
        <v>9</v>
      </c>
      <c r="N4" s="20">
        <v>5</v>
      </c>
    </row>
    <row r="5" spans="1:14" ht="18.75" x14ac:dyDescent="0.3">
      <c r="A5" s="6" t="s">
        <v>28</v>
      </c>
      <c r="B5" s="43" t="s">
        <v>356</v>
      </c>
      <c r="C5" s="8">
        <v>2</v>
      </c>
      <c r="D5" s="20">
        <v>2</v>
      </c>
      <c r="E5" s="20">
        <v>1</v>
      </c>
      <c r="F5" s="20">
        <v>8</v>
      </c>
      <c r="G5" s="20">
        <v>5</v>
      </c>
      <c r="H5" s="5" t="s">
        <v>28</v>
      </c>
      <c r="I5" s="43" t="s">
        <v>360</v>
      </c>
      <c r="J5" s="8">
        <v>1</v>
      </c>
      <c r="K5" s="20">
        <v>3</v>
      </c>
      <c r="L5" s="20">
        <v>0</v>
      </c>
      <c r="M5" s="20">
        <v>25</v>
      </c>
      <c r="N5" s="20">
        <v>6</v>
      </c>
    </row>
    <row r="9" spans="1:14" ht="18.75" x14ac:dyDescent="0.3">
      <c r="B9" s="42" t="s">
        <v>175</v>
      </c>
      <c r="C9" s="8" t="s">
        <v>76</v>
      </c>
      <c r="D9" s="8" t="s">
        <v>260</v>
      </c>
      <c r="E9" s="8" t="s">
        <v>378</v>
      </c>
      <c r="F9" s="8" t="s">
        <v>267</v>
      </c>
      <c r="G9" s="8" t="s">
        <v>377</v>
      </c>
    </row>
    <row r="10" spans="1:14" ht="18.75" x14ac:dyDescent="0.3">
      <c r="A10" s="6" t="s">
        <v>28</v>
      </c>
      <c r="B10" s="43" t="s">
        <v>361</v>
      </c>
      <c r="C10" s="20">
        <v>1</v>
      </c>
      <c r="D10" s="8">
        <v>3</v>
      </c>
      <c r="E10" s="8">
        <v>0</v>
      </c>
      <c r="F10" s="8">
        <v>17</v>
      </c>
      <c r="G10" s="8">
        <v>6</v>
      </c>
    </row>
    <row r="11" spans="1:14" ht="18.75" x14ac:dyDescent="0.3">
      <c r="A11" s="5" t="s">
        <v>18</v>
      </c>
      <c r="B11" s="43" t="s">
        <v>362</v>
      </c>
      <c r="C11" s="20">
        <v>2</v>
      </c>
      <c r="D11" s="20">
        <v>2</v>
      </c>
      <c r="E11" s="20">
        <v>1</v>
      </c>
      <c r="F11" s="20">
        <v>8</v>
      </c>
      <c r="G11" s="20">
        <v>5</v>
      </c>
    </row>
    <row r="12" spans="1:14" ht="18.75" x14ac:dyDescent="0.3">
      <c r="A12" s="5" t="s">
        <v>28</v>
      </c>
      <c r="B12" s="43" t="s">
        <v>363</v>
      </c>
      <c r="C12" s="20">
        <v>4</v>
      </c>
      <c r="D12" s="20">
        <v>0</v>
      </c>
      <c r="E12" s="20">
        <v>3</v>
      </c>
      <c r="F12" s="20">
        <v>-20</v>
      </c>
      <c r="G12" s="20">
        <v>3</v>
      </c>
    </row>
    <row r="13" spans="1:14" ht="18.75" x14ac:dyDescent="0.3">
      <c r="A13" s="6" t="s">
        <v>18</v>
      </c>
      <c r="B13" s="43" t="s">
        <v>364</v>
      </c>
      <c r="C13" s="8">
        <v>3</v>
      </c>
      <c r="D13" s="20">
        <v>1</v>
      </c>
      <c r="E13" s="20">
        <v>2</v>
      </c>
      <c r="F13" s="20">
        <v>-5</v>
      </c>
      <c r="G13" s="20">
        <v>4</v>
      </c>
    </row>
    <row r="16" spans="1:14" ht="18.75" x14ac:dyDescent="0.3">
      <c r="A16" s="48" t="s">
        <v>259</v>
      </c>
      <c r="B16" s="8" t="s">
        <v>260</v>
      </c>
      <c r="C16" s="8" t="s">
        <v>264</v>
      </c>
      <c r="D16" s="8" t="s">
        <v>265</v>
      </c>
      <c r="E16" s="8" t="s">
        <v>266</v>
      </c>
      <c r="H16" s="48" t="s">
        <v>259</v>
      </c>
      <c r="I16" s="8" t="s">
        <v>260</v>
      </c>
      <c r="J16" s="8" t="s">
        <v>264</v>
      </c>
      <c r="K16" s="8" t="s">
        <v>265</v>
      </c>
      <c r="L16" s="8" t="s">
        <v>266</v>
      </c>
    </row>
    <row r="17" spans="1:13" ht="18.75" x14ac:dyDescent="0.3">
      <c r="A17" s="43" t="s">
        <v>366</v>
      </c>
      <c r="B17" s="8">
        <v>1</v>
      </c>
      <c r="C17" s="8">
        <v>9</v>
      </c>
      <c r="D17" s="8"/>
      <c r="E17" s="8"/>
      <c r="H17" s="43" t="s">
        <v>357</v>
      </c>
      <c r="I17" s="8">
        <v>1</v>
      </c>
      <c r="J17" s="8"/>
      <c r="K17" s="8"/>
      <c r="L17" s="8"/>
    </row>
    <row r="18" spans="1:13" ht="18.75" x14ac:dyDescent="0.3">
      <c r="A18" s="43" t="s">
        <v>356</v>
      </c>
      <c r="B18" s="8">
        <v>0</v>
      </c>
      <c r="C18" s="8">
        <v>2</v>
      </c>
      <c r="D18" s="8"/>
      <c r="E18" s="8"/>
      <c r="H18" s="43" t="s">
        <v>360</v>
      </c>
      <c r="I18" s="8">
        <v>9</v>
      </c>
      <c r="J18" s="8"/>
      <c r="K18" s="8"/>
      <c r="L18" s="8"/>
    </row>
    <row r="19" spans="1:13" ht="18.75" x14ac:dyDescent="0.3">
      <c r="A19" s="44"/>
      <c r="B19" s="14"/>
      <c r="C19" s="14"/>
      <c r="D19" s="14"/>
      <c r="E19" s="14"/>
      <c r="H19" s="44"/>
      <c r="I19" s="14"/>
      <c r="J19" s="14"/>
      <c r="K19" s="14"/>
      <c r="L19" s="14"/>
    </row>
    <row r="20" spans="1:13" ht="18.75" x14ac:dyDescent="0.3">
      <c r="A20" s="48" t="s">
        <v>365</v>
      </c>
      <c r="B20" s="8" t="s">
        <v>260</v>
      </c>
      <c r="C20" s="8" t="s">
        <v>264</v>
      </c>
      <c r="D20" s="8" t="s">
        <v>265</v>
      </c>
      <c r="E20" s="8" t="s">
        <v>266</v>
      </c>
      <c r="H20" s="48" t="s">
        <v>259</v>
      </c>
      <c r="I20" s="8" t="s">
        <v>260</v>
      </c>
      <c r="J20" s="8" t="s">
        <v>264</v>
      </c>
      <c r="K20" s="8" t="s">
        <v>265</v>
      </c>
      <c r="L20" s="8" t="s">
        <v>266</v>
      </c>
    </row>
    <row r="21" spans="1:13" ht="18.75" x14ac:dyDescent="0.3">
      <c r="A21" s="43" t="s">
        <v>361</v>
      </c>
      <c r="B21" s="8">
        <v>1</v>
      </c>
      <c r="C21" s="8">
        <v>9</v>
      </c>
      <c r="D21" s="8"/>
      <c r="E21" s="8"/>
      <c r="H21" s="43" t="s">
        <v>354</v>
      </c>
      <c r="I21" s="8">
        <v>0</v>
      </c>
      <c r="J21" s="8">
        <v>2</v>
      </c>
      <c r="K21" s="8"/>
      <c r="L21" s="8"/>
    </row>
    <row r="22" spans="1:13" ht="18.75" x14ac:dyDescent="0.3">
      <c r="A22" s="43" t="s">
        <v>364</v>
      </c>
      <c r="B22" s="8">
        <v>0</v>
      </c>
      <c r="C22" s="8">
        <v>4</v>
      </c>
      <c r="D22" s="8"/>
      <c r="E22" s="8"/>
      <c r="H22" s="43" t="s">
        <v>355</v>
      </c>
      <c r="I22" s="8">
        <v>1</v>
      </c>
      <c r="J22" s="8">
        <v>9</v>
      </c>
      <c r="K22" s="8"/>
      <c r="L22" s="8"/>
    </row>
    <row r="23" spans="1:13" ht="19.5" thickBot="1" x14ac:dyDescent="0.35">
      <c r="A23" s="49"/>
      <c r="B23" s="52"/>
      <c r="C23" s="52"/>
      <c r="D23" s="52"/>
      <c r="E23" s="52"/>
      <c r="F23" s="50"/>
      <c r="G23" s="50"/>
      <c r="H23" s="49"/>
      <c r="I23" s="52"/>
      <c r="J23" s="52"/>
      <c r="K23" s="52"/>
      <c r="L23" s="52"/>
      <c r="M23" s="50"/>
    </row>
    <row r="24" spans="1:13" ht="19.5" thickTop="1" x14ac:dyDescent="0.3">
      <c r="A24" s="44"/>
      <c r="B24" s="14"/>
      <c r="C24" s="14"/>
      <c r="D24" s="14"/>
      <c r="E24" s="14"/>
      <c r="H24" s="44"/>
      <c r="I24" s="14"/>
      <c r="J24" s="14"/>
      <c r="K24" s="14"/>
      <c r="L24" s="14"/>
    </row>
    <row r="25" spans="1:13" ht="18.75" x14ac:dyDescent="0.3">
      <c r="A25" s="48" t="s">
        <v>365</v>
      </c>
      <c r="B25" s="8" t="s">
        <v>260</v>
      </c>
      <c r="C25" s="8" t="s">
        <v>264</v>
      </c>
      <c r="D25" s="8" t="s">
        <v>265</v>
      </c>
      <c r="E25" s="8" t="s">
        <v>266</v>
      </c>
      <c r="H25" s="48" t="s">
        <v>259</v>
      </c>
      <c r="I25" s="8" t="s">
        <v>260</v>
      </c>
      <c r="J25" s="8" t="s">
        <v>264</v>
      </c>
      <c r="K25" s="8" t="s">
        <v>265</v>
      </c>
      <c r="L25" s="8" t="s">
        <v>266</v>
      </c>
    </row>
    <row r="26" spans="1:13" ht="18.75" x14ac:dyDescent="0.3">
      <c r="A26" s="43" t="s">
        <v>358</v>
      </c>
      <c r="B26" s="8">
        <v>0</v>
      </c>
      <c r="C26" s="8">
        <v>0</v>
      </c>
      <c r="D26" s="8"/>
      <c r="E26" s="8"/>
      <c r="H26" s="43" t="s">
        <v>363</v>
      </c>
      <c r="I26" s="8">
        <v>0</v>
      </c>
      <c r="J26" s="8">
        <v>1</v>
      </c>
      <c r="K26" s="8"/>
      <c r="L26" s="8"/>
    </row>
    <row r="27" spans="1:13" ht="18.75" x14ac:dyDescent="0.3">
      <c r="A27" s="43" t="s">
        <v>359</v>
      </c>
      <c r="B27" s="8">
        <v>1</v>
      </c>
      <c r="C27" s="8">
        <v>9</v>
      </c>
      <c r="D27" s="8"/>
      <c r="E27" s="8"/>
      <c r="H27" s="43" t="s">
        <v>362</v>
      </c>
      <c r="I27" s="8">
        <v>1</v>
      </c>
      <c r="J27" s="8">
        <v>9</v>
      </c>
      <c r="K27" s="8"/>
      <c r="L27" s="8"/>
    </row>
    <row r="28" spans="1:13" ht="18.75" x14ac:dyDescent="0.3">
      <c r="A28" s="44"/>
      <c r="B28" s="14"/>
      <c r="C28" s="14"/>
      <c r="D28" s="14"/>
      <c r="E28" s="14"/>
      <c r="H28" s="44"/>
      <c r="I28" s="14"/>
      <c r="J28" s="14"/>
      <c r="K28" s="14"/>
      <c r="L28" s="14"/>
    </row>
    <row r="29" spans="1:13" ht="18.75" x14ac:dyDescent="0.3">
      <c r="A29" s="44"/>
      <c r="B29" s="14"/>
      <c r="C29" s="14"/>
      <c r="D29" s="14"/>
      <c r="E29" s="14"/>
      <c r="H29" s="44"/>
      <c r="I29" s="14"/>
      <c r="J29" s="14"/>
      <c r="K29" s="14"/>
      <c r="L29" s="14"/>
    </row>
    <row r="30" spans="1:13" ht="18.75" x14ac:dyDescent="0.3">
      <c r="A30" s="48" t="s">
        <v>368</v>
      </c>
      <c r="B30" s="8" t="s">
        <v>260</v>
      </c>
      <c r="C30" s="8" t="s">
        <v>264</v>
      </c>
      <c r="D30" s="8" t="s">
        <v>265</v>
      </c>
      <c r="E30" s="8" t="s">
        <v>266</v>
      </c>
      <c r="H30" s="48" t="s">
        <v>368</v>
      </c>
      <c r="I30" s="8" t="s">
        <v>260</v>
      </c>
      <c r="J30" s="8" t="s">
        <v>264</v>
      </c>
      <c r="K30" s="8" t="s">
        <v>265</v>
      </c>
      <c r="L30" s="8" t="s">
        <v>266</v>
      </c>
    </row>
    <row r="31" spans="1:13" ht="18.75" x14ac:dyDescent="0.3">
      <c r="A31" s="43" t="s">
        <v>366</v>
      </c>
      <c r="B31" s="8">
        <v>1</v>
      </c>
      <c r="C31" s="8">
        <v>9</v>
      </c>
      <c r="D31" s="8"/>
      <c r="E31" s="8"/>
      <c r="H31" s="43" t="s">
        <v>357</v>
      </c>
      <c r="I31" s="8">
        <v>0</v>
      </c>
      <c r="J31" s="8">
        <v>1</v>
      </c>
      <c r="K31" s="8"/>
      <c r="L31" s="8"/>
    </row>
    <row r="32" spans="1:13" ht="18.75" x14ac:dyDescent="0.3">
      <c r="A32" s="43" t="s">
        <v>355</v>
      </c>
      <c r="B32" s="8">
        <v>0</v>
      </c>
      <c r="C32" s="8">
        <v>1</v>
      </c>
      <c r="D32" s="8"/>
      <c r="E32" s="8"/>
      <c r="H32" s="43" t="s">
        <v>359</v>
      </c>
      <c r="I32" s="8">
        <v>1</v>
      </c>
      <c r="J32" s="8">
        <v>9</v>
      </c>
      <c r="K32" s="8"/>
      <c r="L32" s="8"/>
    </row>
    <row r="33" spans="1:13" ht="18.75" x14ac:dyDescent="0.3">
      <c r="A33" s="44"/>
      <c r="B33" s="14"/>
      <c r="C33" s="14"/>
      <c r="D33" s="14"/>
      <c r="E33" s="14"/>
      <c r="H33" s="44"/>
      <c r="I33" s="14"/>
      <c r="J33" s="14"/>
      <c r="K33" s="14"/>
      <c r="L33" s="14"/>
    </row>
    <row r="34" spans="1:13" ht="18.75" x14ac:dyDescent="0.3">
      <c r="A34" s="48" t="s">
        <v>368</v>
      </c>
      <c r="B34" s="8" t="s">
        <v>260</v>
      </c>
      <c r="C34" s="8" t="s">
        <v>264</v>
      </c>
      <c r="D34" s="8" t="s">
        <v>265</v>
      </c>
      <c r="E34" s="8" t="s">
        <v>266</v>
      </c>
      <c r="H34" s="48" t="s">
        <v>368</v>
      </c>
      <c r="I34" s="8" t="s">
        <v>260</v>
      </c>
      <c r="J34" s="8" t="s">
        <v>264</v>
      </c>
      <c r="K34" s="8" t="s">
        <v>265</v>
      </c>
      <c r="L34" s="8" t="s">
        <v>266</v>
      </c>
    </row>
    <row r="35" spans="1:13" ht="18.75" x14ac:dyDescent="0.3">
      <c r="A35" s="43" t="s">
        <v>361</v>
      </c>
      <c r="B35" s="8">
        <v>1</v>
      </c>
      <c r="C35" s="8">
        <v>9</v>
      </c>
      <c r="D35" s="8"/>
      <c r="E35" s="8"/>
      <c r="H35" s="43" t="s">
        <v>354</v>
      </c>
      <c r="I35" s="8">
        <v>0</v>
      </c>
      <c r="J35" s="8">
        <v>0</v>
      </c>
      <c r="K35" s="8"/>
      <c r="L35" s="8"/>
    </row>
    <row r="36" spans="1:13" ht="18.75" x14ac:dyDescent="0.3">
      <c r="A36" s="43" t="s">
        <v>363</v>
      </c>
      <c r="B36" s="8">
        <v>0</v>
      </c>
      <c r="C36" s="8">
        <v>4</v>
      </c>
      <c r="D36" s="8"/>
      <c r="E36" s="8"/>
      <c r="H36" s="43" t="s">
        <v>356</v>
      </c>
      <c r="I36" s="8">
        <v>1</v>
      </c>
      <c r="J36" s="8">
        <v>9</v>
      </c>
      <c r="K36" s="8"/>
      <c r="L36" s="8"/>
    </row>
    <row r="37" spans="1:13" ht="18.75" x14ac:dyDescent="0.3">
      <c r="A37" s="51"/>
      <c r="B37" s="14"/>
      <c r="C37" s="14"/>
      <c r="D37" s="14"/>
      <c r="E37" s="14"/>
      <c r="H37" s="51"/>
      <c r="I37" s="14"/>
      <c r="J37" s="14"/>
      <c r="K37" s="14"/>
      <c r="L37" s="14"/>
    </row>
    <row r="38" spans="1:13" ht="18.75" x14ac:dyDescent="0.3">
      <c r="A38" s="48" t="s">
        <v>368</v>
      </c>
      <c r="B38" s="8" t="s">
        <v>260</v>
      </c>
      <c r="C38" s="8" t="s">
        <v>264</v>
      </c>
      <c r="D38" s="8" t="s">
        <v>265</v>
      </c>
      <c r="E38" s="8" t="s">
        <v>266</v>
      </c>
      <c r="H38" s="48" t="s">
        <v>368</v>
      </c>
      <c r="I38" s="8" t="s">
        <v>260</v>
      </c>
      <c r="J38" s="8" t="s">
        <v>264</v>
      </c>
      <c r="K38" s="8" t="s">
        <v>265</v>
      </c>
      <c r="L38" s="8" t="s">
        <v>266</v>
      </c>
    </row>
    <row r="39" spans="1:13" ht="18.75" x14ac:dyDescent="0.3">
      <c r="A39" s="43" t="s">
        <v>358</v>
      </c>
      <c r="B39" s="8">
        <v>0</v>
      </c>
      <c r="C39" s="8">
        <v>0</v>
      </c>
      <c r="D39" s="8"/>
      <c r="E39" s="8"/>
      <c r="H39" s="43" t="s">
        <v>362</v>
      </c>
      <c r="I39" s="8">
        <v>1</v>
      </c>
      <c r="J39" s="8">
        <v>9</v>
      </c>
      <c r="K39" s="8"/>
      <c r="L39" s="8"/>
    </row>
    <row r="40" spans="1:13" ht="18.75" x14ac:dyDescent="0.3">
      <c r="A40" s="43" t="s">
        <v>360</v>
      </c>
      <c r="B40" s="8">
        <v>1</v>
      </c>
      <c r="C40" s="8">
        <v>9</v>
      </c>
      <c r="D40" s="8"/>
      <c r="E40" s="8"/>
      <c r="H40" s="43" t="s">
        <v>364</v>
      </c>
      <c r="I40" s="8">
        <v>0</v>
      </c>
      <c r="J40" s="8">
        <v>2</v>
      </c>
      <c r="K40" s="8"/>
      <c r="L40" s="8"/>
    </row>
    <row r="41" spans="1:13" ht="19.5" thickBot="1" x14ac:dyDescent="0.35">
      <c r="A41" s="49"/>
      <c r="B41" s="52"/>
      <c r="C41" s="52"/>
      <c r="D41" s="52"/>
      <c r="E41" s="52"/>
      <c r="F41" s="50"/>
      <c r="G41" s="50"/>
      <c r="H41" s="49"/>
      <c r="I41" s="52"/>
      <c r="J41" s="52"/>
      <c r="K41" s="52"/>
      <c r="L41" s="52"/>
      <c r="M41" s="50"/>
    </row>
    <row r="42" spans="1:13" ht="19.5" thickTop="1" x14ac:dyDescent="0.3">
      <c r="A42" s="44"/>
      <c r="B42" s="14"/>
      <c r="C42" s="14"/>
      <c r="D42" s="14"/>
      <c r="E42" s="14"/>
      <c r="H42" s="44"/>
      <c r="I42" s="14"/>
      <c r="J42" s="14"/>
      <c r="K42" s="14"/>
      <c r="L42" s="14"/>
    </row>
    <row r="43" spans="1:13" ht="18.75" x14ac:dyDescent="0.3">
      <c r="A43" s="48" t="s">
        <v>371</v>
      </c>
      <c r="B43" s="8" t="s">
        <v>260</v>
      </c>
      <c r="C43" s="8" t="s">
        <v>264</v>
      </c>
      <c r="D43" s="8" t="s">
        <v>265</v>
      </c>
      <c r="E43" s="8" t="s">
        <v>266</v>
      </c>
      <c r="H43" s="48" t="s">
        <v>372</v>
      </c>
      <c r="I43" s="8" t="s">
        <v>260</v>
      </c>
      <c r="J43" s="8" t="s">
        <v>264</v>
      </c>
      <c r="K43" s="8" t="s">
        <v>265</v>
      </c>
      <c r="L43" s="8" t="s">
        <v>266</v>
      </c>
    </row>
    <row r="44" spans="1:13" ht="18.75" x14ac:dyDescent="0.3">
      <c r="A44" s="43" t="s">
        <v>366</v>
      </c>
      <c r="B44" s="8">
        <v>1</v>
      </c>
      <c r="C44" s="8">
        <v>9</v>
      </c>
      <c r="D44" s="8"/>
      <c r="E44" s="8"/>
      <c r="H44" s="43" t="s">
        <v>357</v>
      </c>
      <c r="I44" s="8">
        <v>1</v>
      </c>
      <c r="J44" s="8">
        <v>9</v>
      </c>
      <c r="K44" s="8"/>
      <c r="L44" s="8"/>
    </row>
    <row r="45" spans="1:13" ht="18.75" x14ac:dyDescent="0.3">
      <c r="A45" s="43" t="s">
        <v>354</v>
      </c>
      <c r="B45" s="8">
        <v>0</v>
      </c>
      <c r="C45" s="8">
        <v>0</v>
      </c>
      <c r="D45" s="8"/>
      <c r="E45" s="8"/>
      <c r="H45" s="43" t="s">
        <v>358</v>
      </c>
      <c r="I45" s="8">
        <v>0</v>
      </c>
      <c r="J45" s="8">
        <v>0</v>
      </c>
      <c r="K45" s="8"/>
      <c r="L45" s="8"/>
    </row>
    <row r="46" spans="1:13" ht="18.75" x14ac:dyDescent="0.3">
      <c r="A46" s="44"/>
      <c r="B46" s="14"/>
      <c r="C46" s="14"/>
      <c r="D46" s="14"/>
      <c r="E46" s="14"/>
      <c r="H46" s="44"/>
      <c r="I46" s="14"/>
      <c r="J46" s="14"/>
      <c r="K46" s="14"/>
      <c r="L46" s="14"/>
    </row>
    <row r="47" spans="1:13" ht="18.75" x14ac:dyDescent="0.3">
      <c r="A47" s="48" t="s">
        <v>306</v>
      </c>
      <c r="B47" s="8" t="s">
        <v>260</v>
      </c>
      <c r="C47" s="8" t="s">
        <v>264</v>
      </c>
      <c r="D47" s="8" t="s">
        <v>265</v>
      </c>
      <c r="E47" s="8" t="s">
        <v>266</v>
      </c>
      <c r="H47" s="48" t="s">
        <v>306</v>
      </c>
      <c r="I47" s="8" t="s">
        <v>260</v>
      </c>
      <c r="J47" s="8" t="s">
        <v>264</v>
      </c>
      <c r="K47" s="8" t="s">
        <v>265</v>
      </c>
      <c r="L47" s="8" t="s">
        <v>266</v>
      </c>
    </row>
    <row r="48" spans="1:13" ht="18.75" x14ac:dyDescent="0.3">
      <c r="A48" s="43" t="s">
        <v>361</v>
      </c>
      <c r="B48" s="8">
        <v>1</v>
      </c>
      <c r="C48" s="8">
        <v>9</v>
      </c>
      <c r="D48" s="8"/>
      <c r="E48" s="8"/>
      <c r="H48" s="43" t="s">
        <v>359</v>
      </c>
      <c r="I48" s="8">
        <v>0</v>
      </c>
      <c r="J48" s="8">
        <v>1</v>
      </c>
      <c r="K48" s="8"/>
      <c r="L48" s="8"/>
    </row>
    <row r="49" spans="1:13" ht="18.75" x14ac:dyDescent="0.3">
      <c r="A49" s="43" t="s">
        <v>362</v>
      </c>
      <c r="B49" s="8">
        <v>0</v>
      </c>
      <c r="C49" s="8">
        <v>2</v>
      </c>
      <c r="D49" s="8"/>
      <c r="E49" s="8"/>
      <c r="H49" s="43" t="s">
        <v>360</v>
      </c>
      <c r="I49" s="8">
        <v>1</v>
      </c>
      <c r="J49" s="8">
        <v>9</v>
      </c>
      <c r="K49" s="8"/>
      <c r="L49" s="8"/>
    </row>
    <row r="50" spans="1:13" ht="18.75" x14ac:dyDescent="0.3">
      <c r="A50" s="51"/>
      <c r="B50" s="14"/>
      <c r="C50" s="14"/>
      <c r="D50" s="14"/>
      <c r="E50" s="14"/>
      <c r="H50" s="51"/>
      <c r="I50" s="14"/>
      <c r="J50" s="14"/>
      <c r="K50" s="14"/>
      <c r="L50" s="14"/>
    </row>
    <row r="51" spans="1:13" ht="18.75" x14ac:dyDescent="0.3">
      <c r="A51" s="48" t="s">
        <v>306</v>
      </c>
      <c r="B51" s="8" t="s">
        <v>260</v>
      </c>
      <c r="C51" s="8" t="s">
        <v>264</v>
      </c>
      <c r="D51" s="8" t="s">
        <v>265</v>
      </c>
      <c r="E51" s="8" t="s">
        <v>266</v>
      </c>
      <c r="H51" s="48" t="s">
        <v>306</v>
      </c>
      <c r="I51" s="8" t="s">
        <v>260</v>
      </c>
      <c r="J51" s="8" t="s">
        <v>264</v>
      </c>
      <c r="K51" s="8" t="s">
        <v>265</v>
      </c>
      <c r="L51" s="8" t="s">
        <v>266</v>
      </c>
    </row>
    <row r="52" spans="1:13" ht="18.75" x14ac:dyDescent="0.3">
      <c r="A52" s="43" t="s">
        <v>363</v>
      </c>
      <c r="B52" s="8"/>
      <c r="C52" s="8">
        <v>2</v>
      </c>
      <c r="D52" s="8"/>
      <c r="E52" s="8"/>
      <c r="H52" s="43" t="s">
        <v>355</v>
      </c>
      <c r="I52" s="8"/>
      <c r="J52" s="8">
        <v>3</v>
      </c>
      <c r="K52" s="8"/>
      <c r="L52" s="8"/>
    </row>
    <row r="53" spans="1:13" ht="18.75" x14ac:dyDescent="0.3">
      <c r="A53" s="43" t="s">
        <v>364</v>
      </c>
      <c r="B53" s="8"/>
      <c r="C53" s="8">
        <v>9</v>
      </c>
      <c r="D53" s="8"/>
      <c r="E53" s="8"/>
      <c r="H53" s="43" t="s">
        <v>356</v>
      </c>
      <c r="I53" s="8"/>
      <c r="J53" s="8">
        <v>9</v>
      </c>
      <c r="K53" s="8"/>
      <c r="L53" s="8"/>
    </row>
    <row r="54" spans="1:13" ht="19.5" thickBot="1" x14ac:dyDescent="0.35">
      <c r="A54" s="49"/>
      <c r="B54" s="50"/>
      <c r="C54" s="52"/>
      <c r="D54" s="52"/>
      <c r="E54" s="52"/>
      <c r="F54" s="50"/>
      <c r="G54" s="50"/>
      <c r="H54" s="49"/>
      <c r="I54" s="50"/>
      <c r="J54" s="52"/>
      <c r="K54" s="52"/>
      <c r="L54" s="52"/>
      <c r="M54" s="50"/>
    </row>
    <row r="55" spans="1:13" ht="19.5" thickTop="1" x14ac:dyDescent="0.3">
      <c r="A55" s="48" t="s">
        <v>351</v>
      </c>
      <c r="B55" s="8"/>
      <c r="C55" s="8"/>
      <c r="D55" s="8"/>
      <c r="E55" s="8"/>
      <c r="H55" s="48" t="s">
        <v>351</v>
      </c>
      <c r="I55" s="8"/>
      <c r="J55" s="8"/>
      <c r="K55" s="8"/>
      <c r="L55" s="8"/>
    </row>
    <row r="56" spans="1:13" ht="18.75" x14ac:dyDescent="0.3">
      <c r="A56" s="43" t="s">
        <v>366</v>
      </c>
      <c r="B56" s="8" t="s">
        <v>260</v>
      </c>
      <c r="C56" s="8">
        <v>6</v>
      </c>
      <c r="D56" s="8">
        <v>6</v>
      </c>
      <c r="E56" s="8"/>
      <c r="H56" s="43" t="s">
        <v>360</v>
      </c>
      <c r="I56" s="8">
        <v>1</v>
      </c>
      <c r="J56" s="8">
        <v>6</v>
      </c>
      <c r="K56" s="8">
        <v>6</v>
      </c>
      <c r="L56" s="8"/>
    </row>
    <row r="57" spans="1:13" ht="18.75" x14ac:dyDescent="0.3">
      <c r="A57" s="43" t="s">
        <v>359</v>
      </c>
      <c r="B57" s="8"/>
      <c r="C57" s="8">
        <v>2</v>
      </c>
      <c r="D57" s="8">
        <v>3</v>
      </c>
      <c r="E57" s="8"/>
      <c r="H57" s="43" t="s">
        <v>361</v>
      </c>
      <c r="I57" s="8">
        <v>0</v>
      </c>
      <c r="J57" s="8">
        <v>0</v>
      </c>
      <c r="K57" s="8">
        <v>3</v>
      </c>
      <c r="L57" s="8"/>
    </row>
    <row r="58" spans="1:13" ht="18.75" x14ac:dyDescent="0.3">
      <c r="A58" s="44"/>
      <c r="B58" s="14"/>
      <c r="C58" s="14"/>
      <c r="D58" s="14"/>
      <c r="E58" s="14"/>
      <c r="H58" s="44"/>
      <c r="I58" s="14"/>
      <c r="J58" s="14"/>
      <c r="K58" s="14"/>
      <c r="L58" s="14"/>
    </row>
    <row r="59" spans="1:13" ht="18.75" x14ac:dyDescent="0.3">
      <c r="A59" s="48" t="s">
        <v>394</v>
      </c>
      <c r="B59" s="8"/>
      <c r="C59" s="8"/>
      <c r="D59" s="8"/>
      <c r="E59" s="8"/>
      <c r="H59" s="48" t="s">
        <v>395</v>
      </c>
      <c r="I59" s="8"/>
      <c r="J59" s="8"/>
      <c r="K59" s="8"/>
      <c r="L59" s="8"/>
    </row>
    <row r="60" spans="1:13" ht="18.75" x14ac:dyDescent="0.3">
      <c r="A60" s="43" t="s">
        <v>356</v>
      </c>
      <c r="B60" s="8"/>
      <c r="C60" s="8">
        <v>7</v>
      </c>
      <c r="D60" s="8"/>
      <c r="E60" s="8"/>
      <c r="H60" s="43" t="s">
        <v>364</v>
      </c>
      <c r="I60" s="8">
        <v>0</v>
      </c>
      <c r="J60" s="8">
        <v>7</v>
      </c>
      <c r="K60" s="8"/>
      <c r="L60" s="8"/>
    </row>
    <row r="61" spans="1:13" ht="18.75" x14ac:dyDescent="0.3">
      <c r="A61" s="43" t="s">
        <v>362</v>
      </c>
      <c r="B61" s="8"/>
      <c r="C61" s="8">
        <v>9</v>
      </c>
      <c r="D61" s="8"/>
      <c r="E61" s="8"/>
      <c r="H61" s="43" t="s">
        <v>357</v>
      </c>
      <c r="I61" s="8">
        <v>1</v>
      </c>
      <c r="J61" s="8">
        <v>9</v>
      </c>
      <c r="K61" s="8"/>
      <c r="L61" s="8"/>
    </row>
    <row r="62" spans="1:13" ht="18.75" x14ac:dyDescent="0.3">
      <c r="A62" s="51"/>
      <c r="B62" s="14"/>
      <c r="C62" s="14"/>
      <c r="D62" s="14"/>
      <c r="E62" s="14"/>
      <c r="H62" s="51"/>
      <c r="I62" s="14"/>
      <c r="J62" s="14"/>
      <c r="K62" s="14"/>
      <c r="L62" s="14"/>
    </row>
    <row r="63" spans="1:13" ht="18.75" x14ac:dyDescent="0.3">
      <c r="A63" s="48" t="s">
        <v>397</v>
      </c>
      <c r="B63" s="8"/>
      <c r="C63" s="8"/>
      <c r="D63" s="8"/>
      <c r="E63" s="8"/>
      <c r="H63" s="48" t="s">
        <v>396</v>
      </c>
      <c r="I63" s="8"/>
      <c r="J63" s="8"/>
      <c r="K63" s="8"/>
      <c r="L63" s="8"/>
    </row>
    <row r="64" spans="1:13" ht="18.75" x14ac:dyDescent="0.3">
      <c r="A64" s="43" t="s">
        <v>363</v>
      </c>
      <c r="B64" s="8"/>
      <c r="C64" s="8">
        <v>1</v>
      </c>
      <c r="D64" s="8">
        <v>6</v>
      </c>
      <c r="E64" s="8">
        <v>0</v>
      </c>
      <c r="F64" s="77">
        <v>10</v>
      </c>
      <c r="H64" s="43" t="s">
        <v>358</v>
      </c>
      <c r="I64" s="8">
        <v>1</v>
      </c>
      <c r="J64" s="8">
        <v>6</v>
      </c>
      <c r="K64" s="8">
        <v>6</v>
      </c>
      <c r="L64" s="8"/>
    </row>
    <row r="65" spans="1:13" ht="18.75" x14ac:dyDescent="0.3">
      <c r="A65" s="43" t="s">
        <v>355</v>
      </c>
      <c r="B65" s="8"/>
      <c r="C65" s="8">
        <v>0</v>
      </c>
      <c r="D65" s="8">
        <v>4</v>
      </c>
      <c r="E65" s="8">
        <v>6</v>
      </c>
      <c r="F65" s="77">
        <v>8</v>
      </c>
      <c r="H65" s="43" t="s">
        <v>354</v>
      </c>
      <c r="I65" s="8">
        <v>0</v>
      </c>
      <c r="J65" s="8">
        <v>3</v>
      </c>
      <c r="K65" s="8">
        <v>1</v>
      </c>
      <c r="L65" s="8"/>
    </row>
    <row r="66" spans="1:13" ht="18.75" x14ac:dyDescent="0.3">
      <c r="A66" s="51"/>
      <c r="B66" s="14"/>
      <c r="C66" s="14"/>
      <c r="D66" s="14"/>
      <c r="E66" s="14"/>
      <c r="H66" s="51"/>
      <c r="I66" s="14"/>
      <c r="J66" s="14"/>
      <c r="K66" s="14"/>
      <c r="L66" s="14"/>
    </row>
    <row r="67" spans="1:13" ht="18.75" x14ac:dyDescent="0.3">
      <c r="A67" s="44"/>
      <c r="H67" s="44"/>
    </row>
    <row r="68" spans="1:13" ht="18.75" x14ac:dyDescent="0.3">
      <c r="A68" s="48" t="s">
        <v>393</v>
      </c>
      <c r="B68" s="8"/>
      <c r="C68" s="8"/>
      <c r="D68" s="8"/>
      <c r="E68" s="8"/>
      <c r="H68" s="48" t="s">
        <v>392</v>
      </c>
      <c r="I68" s="8"/>
      <c r="J68" s="8"/>
      <c r="K68" s="8"/>
      <c r="L68" s="8"/>
    </row>
    <row r="69" spans="1:13" ht="18.75" x14ac:dyDescent="0.3">
      <c r="A69" s="43" t="s">
        <v>366</v>
      </c>
      <c r="B69" s="8">
        <v>1</v>
      </c>
      <c r="C69" s="8">
        <v>6</v>
      </c>
      <c r="D69" s="8">
        <v>7</v>
      </c>
      <c r="E69" s="8"/>
      <c r="H69" s="43" t="s">
        <v>359</v>
      </c>
      <c r="I69" s="8">
        <v>0</v>
      </c>
      <c r="J69" s="8">
        <v>4</v>
      </c>
      <c r="K69" s="8">
        <v>1</v>
      </c>
      <c r="L69" s="8"/>
      <c r="M69" s="30"/>
    </row>
    <row r="70" spans="1:13" ht="18.75" x14ac:dyDescent="0.3">
      <c r="A70" s="43" t="s">
        <v>360</v>
      </c>
      <c r="B70" s="8">
        <v>0</v>
      </c>
      <c r="C70" s="8">
        <v>0</v>
      </c>
      <c r="D70" s="8">
        <v>6</v>
      </c>
      <c r="E70" s="8"/>
      <c r="H70" s="43" t="s">
        <v>361</v>
      </c>
      <c r="I70" s="8">
        <v>1</v>
      </c>
      <c r="J70" s="8">
        <v>6</v>
      </c>
      <c r="K70" s="8">
        <v>6</v>
      </c>
      <c r="L70" s="8"/>
      <c r="M70" s="30"/>
    </row>
    <row r="71" spans="1:13" ht="18.75" x14ac:dyDescent="0.3">
      <c r="B71" s="44" t="s">
        <v>72</v>
      </c>
      <c r="H71" s="44"/>
    </row>
    <row r="72" spans="1:13" ht="18.75" x14ac:dyDescent="0.3">
      <c r="A72" s="8">
        <v>1</v>
      </c>
      <c r="B72" s="43" t="s">
        <v>366</v>
      </c>
      <c r="C72" s="8" t="s">
        <v>28</v>
      </c>
      <c r="D72" s="8"/>
      <c r="E72" s="8"/>
      <c r="F72" s="8"/>
      <c r="H72" s="44"/>
    </row>
    <row r="73" spans="1:13" ht="18.75" x14ac:dyDescent="0.3">
      <c r="A73" s="8">
        <v>2</v>
      </c>
      <c r="B73" s="43" t="s">
        <v>360</v>
      </c>
      <c r="C73" s="8" t="s">
        <v>28</v>
      </c>
      <c r="D73" s="8"/>
      <c r="E73" s="8"/>
      <c r="F73" s="8"/>
      <c r="H73" s="44"/>
    </row>
    <row r="74" spans="1:13" ht="18.75" x14ac:dyDescent="0.3">
      <c r="A74" s="8">
        <v>3</v>
      </c>
      <c r="B74" s="43" t="s">
        <v>361</v>
      </c>
      <c r="C74" s="8" t="s">
        <v>28</v>
      </c>
      <c r="D74" s="8"/>
      <c r="E74" s="8"/>
      <c r="F74" s="8"/>
      <c r="H74" s="44"/>
    </row>
    <row r="75" spans="1:13" ht="18.75" x14ac:dyDescent="0.3">
      <c r="A75" s="8">
        <v>4</v>
      </c>
      <c r="B75" s="43" t="s">
        <v>359</v>
      </c>
      <c r="C75" s="8" t="s">
        <v>49</v>
      </c>
      <c r="D75" s="8"/>
      <c r="E75" s="8"/>
      <c r="F75" s="8"/>
      <c r="H75" s="44"/>
    </row>
    <row r="76" spans="1:13" ht="18.75" x14ac:dyDescent="0.3">
      <c r="A76" s="8">
        <v>5</v>
      </c>
      <c r="B76" s="43" t="s">
        <v>362</v>
      </c>
      <c r="C76" s="8" t="s">
        <v>18</v>
      </c>
      <c r="D76" s="8"/>
      <c r="E76" s="8"/>
      <c r="F76" s="8"/>
      <c r="H76" s="44"/>
    </row>
    <row r="77" spans="1:13" ht="18.75" x14ac:dyDescent="0.3">
      <c r="A77" s="8">
        <v>6</v>
      </c>
      <c r="B77" s="43" t="s">
        <v>356</v>
      </c>
      <c r="C77" s="8" t="s">
        <v>28</v>
      </c>
      <c r="D77" s="8"/>
      <c r="E77" s="8"/>
      <c r="F77" s="8"/>
      <c r="H77" s="44"/>
    </row>
    <row r="78" spans="1:13" ht="18.75" x14ac:dyDescent="0.3">
      <c r="A78" s="8">
        <v>7</v>
      </c>
      <c r="B78" s="43" t="s">
        <v>357</v>
      </c>
      <c r="C78" s="8" t="s">
        <v>28</v>
      </c>
      <c r="D78" s="8"/>
      <c r="E78" s="8"/>
      <c r="F78" s="8"/>
      <c r="H78" s="44"/>
    </row>
    <row r="79" spans="1:13" ht="18.75" x14ac:dyDescent="0.3">
      <c r="A79" s="8">
        <v>8</v>
      </c>
      <c r="B79" s="43" t="s">
        <v>364</v>
      </c>
      <c r="C79" s="8" t="s">
        <v>18</v>
      </c>
      <c r="D79" s="8"/>
      <c r="E79" s="8"/>
      <c r="F79" s="8"/>
      <c r="H79" s="44"/>
    </row>
    <row r="80" spans="1:13" ht="18.75" x14ac:dyDescent="0.3">
      <c r="A80" s="8">
        <v>9</v>
      </c>
      <c r="B80" s="43" t="s">
        <v>363</v>
      </c>
      <c r="C80" s="8" t="s">
        <v>28</v>
      </c>
      <c r="D80" s="8"/>
      <c r="E80" s="8"/>
      <c r="F80" s="8"/>
      <c r="H80" s="44"/>
    </row>
    <row r="81" spans="1:6" ht="18.75" x14ac:dyDescent="0.3">
      <c r="A81" s="8">
        <v>10</v>
      </c>
      <c r="B81" s="43" t="s">
        <v>355</v>
      </c>
      <c r="C81" s="8" t="s">
        <v>28</v>
      </c>
      <c r="D81" s="8"/>
      <c r="E81" s="8"/>
      <c r="F81" s="8"/>
    </row>
    <row r="82" spans="1:6" ht="18.75" x14ac:dyDescent="0.3">
      <c r="A82" s="8">
        <v>11</v>
      </c>
      <c r="B82" s="43" t="s">
        <v>358</v>
      </c>
      <c r="C82" s="8" t="s">
        <v>48</v>
      </c>
      <c r="D82" s="8"/>
      <c r="E82" s="8"/>
      <c r="F82" s="8"/>
    </row>
    <row r="83" spans="1:6" ht="18.75" x14ac:dyDescent="0.3">
      <c r="A83" s="8">
        <v>12</v>
      </c>
      <c r="B83" s="43" t="s">
        <v>354</v>
      </c>
      <c r="C83" s="8" t="s">
        <v>48</v>
      </c>
      <c r="D83" s="8"/>
      <c r="E83" s="8"/>
      <c r="F83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92F6-A3FF-4320-9552-BEF056A65C81}">
  <sheetPr>
    <pageSetUpPr fitToPage="1"/>
  </sheetPr>
  <dimension ref="A1:K47"/>
  <sheetViews>
    <sheetView showGridLines="0" zoomScale="90" zoomScaleNormal="90" workbookViewId="0">
      <selection activeCell="N24" sqref="N24"/>
    </sheetView>
  </sheetViews>
  <sheetFormatPr baseColWidth="10" defaultRowHeight="15" x14ac:dyDescent="0.25"/>
  <cols>
    <col min="2" max="11" width="18.7109375" customWidth="1"/>
  </cols>
  <sheetData>
    <row r="1" spans="1:11" ht="15.75" thickBot="1" x14ac:dyDescent="0.3">
      <c r="A1" s="37" t="s">
        <v>197</v>
      </c>
    </row>
    <row r="2" spans="1:11" x14ac:dyDescent="0.25">
      <c r="B2" s="41" t="s">
        <v>200</v>
      </c>
      <c r="C2" s="41" t="s">
        <v>201</v>
      </c>
      <c r="D2" s="41" t="s">
        <v>202</v>
      </c>
      <c r="E2" s="41" t="s">
        <v>203</v>
      </c>
      <c r="F2" s="41" t="s">
        <v>204</v>
      </c>
      <c r="G2" s="41" t="s">
        <v>205</v>
      </c>
      <c r="H2" s="41" t="s">
        <v>206</v>
      </c>
      <c r="I2" s="41" t="s">
        <v>207</v>
      </c>
      <c r="J2" s="41" t="s">
        <v>208</v>
      </c>
      <c r="K2" s="41" t="s">
        <v>209</v>
      </c>
    </row>
    <row r="3" spans="1:11" x14ac:dyDescent="0.25">
      <c r="A3" s="82" t="s">
        <v>262</v>
      </c>
      <c r="B3" s="85" t="s">
        <v>243</v>
      </c>
      <c r="C3" s="85" t="s">
        <v>243</v>
      </c>
      <c r="D3" s="85" t="s">
        <v>243</v>
      </c>
      <c r="E3" s="85" t="s">
        <v>247</v>
      </c>
      <c r="F3" s="85" t="s">
        <v>247</v>
      </c>
      <c r="G3" s="85" t="s">
        <v>247</v>
      </c>
      <c r="H3" s="85" t="s">
        <v>284</v>
      </c>
      <c r="I3" s="85" t="s">
        <v>252</v>
      </c>
      <c r="J3" s="85" t="s">
        <v>285</v>
      </c>
      <c r="K3" s="85" t="s">
        <v>253</v>
      </c>
    </row>
    <row r="4" spans="1:11" x14ac:dyDescent="0.25">
      <c r="A4" s="83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x14ac:dyDescent="0.25">
      <c r="A5" s="8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25">
      <c r="A6" s="82" t="s">
        <v>296</v>
      </c>
      <c r="B6" s="85" t="s">
        <v>292</v>
      </c>
      <c r="C6" s="85" t="s">
        <v>292</v>
      </c>
      <c r="D6" s="85" t="s">
        <v>292</v>
      </c>
      <c r="E6" s="85" t="s">
        <v>248</v>
      </c>
      <c r="F6" s="85" t="s">
        <v>248</v>
      </c>
      <c r="G6" s="85" t="s">
        <v>245</v>
      </c>
      <c r="H6" s="85" t="s">
        <v>258</v>
      </c>
      <c r="I6" s="85" t="s">
        <v>258</v>
      </c>
      <c r="J6" s="85" t="s">
        <v>258</v>
      </c>
      <c r="K6" s="85" t="s">
        <v>258</v>
      </c>
    </row>
    <row r="7" spans="1:11" x14ac:dyDescent="0.25">
      <c r="A7" s="83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x14ac:dyDescent="0.25">
      <c r="A8" s="84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x14ac:dyDescent="0.25">
      <c r="A9" s="82" t="s">
        <v>297</v>
      </c>
      <c r="B9" s="85"/>
      <c r="C9" s="85"/>
      <c r="D9" s="85"/>
      <c r="E9" s="85"/>
      <c r="F9" s="85"/>
      <c r="G9" s="85"/>
      <c r="H9" s="85" t="s">
        <v>258</v>
      </c>
      <c r="I9" s="85" t="s">
        <v>258</v>
      </c>
      <c r="J9" s="85" t="s">
        <v>258</v>
      </c>
      <c r="K9" s="85" t="s">
        <v>258</v>
      </c>
    </row>
    <row r="10" spans="1:11" x14ac:dyDescent="0.25">
      <c r="A10" s="83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x14ac:dyDescent="0.25">
      <c r="A11" s="84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x14ac:dyDescent="0.25">
      <c r="A12" s="54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82" t="s">
        <v>255</v>
      </c>
      <c r="B13" s="85" t="s">
        <v>242</v>
      </c>
      <c r="C13" s="85" t="s">
        <v>242</v>
      </c>
      <c r="D13" s="85" t="s">
        <v>242</v>
      </c>
      <c r="E13" s="85" t="s">
        <v>246</v>
      </c>
      <c r="F13" s="85" t="s">
        <v>247</v>
      </c>
      <c r="G13" s="85" t="s">
        <v>247</v>
      </c>
      <c r="H13" s="85" t="s">
        <v>249</v>
      </c>
      <c r="I13" s="85" t="s">
        <v>283</v>
      </c>
      <c r="J13" s="85" t="s">
        <v>250</v>
      </c>
      <c r="K13" s="85" t="s">
        <v>282</v>
      </c>
    </row>
    <row r="14" spans="1:11" x14ac:dyDescent="0.25">
      <c r="A14" s="83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 x14ac:dyDescent="0.25">
      <c r="A15" s="84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5">
      <c r="A16" s="82" t="s">
        <v>256</v>
      </c>
      <c r="B16" s="85" t="s">
        <v>241</v>
      </c>
      <c r="C16" s="85" t="s">
        <v>241</v>
      </c>
      <c r="D16" s="85" t="s">
        <v>241</v>
      </c>
      <c r="E16" s="85" t="s">
        <v>245</v>
      </c>
      <c r="F16" s="85" t="s">
        <v>245</v>
      </c>
      <c r="G16" s="85" t="s">
        <v>245</v>
      </c>
      <c r="H16" s="85" t="s">
        <v>233</v>
      </c>
      <c r="I16" s="85" t="s">
        <v>233</v>
      </c>
      <c r="J16" s="85" t="s">
        <v>233</v>
      </c>
      <c r="K16" s="85" t="s">
        <v>233</v>
      </c>
    </row>
    <row r="17" spans="1:11" x14ac:dyDescent="0.25">
      <c r="A17" s="83"/>
      <c r="B17" s="86"/>
      <c r="C17" s="86"/>
      <c r="D17" s="86"/>
      <c r="E17" s="86"/>
      <c r="F17" s="86"/>
      <c r="G17" s="86"/>
      <c r="H17" s="86"/>
      <c r="I17" s="86"/>
      <c r="J17" s="86"/>
      <c r="K17" s="86"/>
    </row>
    <row r="18" spans="1:11" x14ac:dyDescent="0.25">
      <c r="A18" s="84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x14ac:dyDescent="0.25">
      <c r="A19" s="82" t="s">
        <v>257</v>
      </c>
      <c r="B19" s="85"/>
      <c r="C19" s="85"/>
      <c r="D19" s="85"/>
      <c r="E19" s="85"/>
      <c r="F19" s="85"/>
      <c r="G19" s="85"/>
      <c r="H19" s="85" t="s">
        <v>232</v>
      </c>
      <c r="I19" s="85" t="s">
        <v>232</v>
      </c>
      <c r="J19" s="85" t="s">
        <v>232</v>
      </c>
      <c r="K19" s="85" t="s">
        <v>232</v>
      </c>
    </row>
    <row r="20" spans="1:11" x14ac:dyDescent="0.25">
      <c r="A20" s="83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x14ac:dyDescent="0.25">
      <c r="A21" s="84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3" spans="1:11" ht="15.75" thickBot="1" x14ac:dyDescent="0.3"/>
    <row r="24" spans="1:11" ht="15.75" thickBot="1" x14ac:dyDescent="0.3">
      <c r="A24" s="37" t="s">
        <v>214</v>
      </c>
    </row>
    <row r="25" spans="1:11" x14ac:dyDescent="0.25">
      <c r="B25" s="41" t="s">
        <v>200</v>
      </c>
      <c r="C25" s="41" t="s">
        <v>201</v>
      </c>
      <c r="D25" s="41" t="s">
        <v>202</v>
      </c>
      <c r="E25" s="41" t="s">
        <v>203</v>
      </c>
      <c r="F25" s="41" t="s">
        <v>204</v>
      </c>
      <c r="G25" s="41" t="s">
        <v>205</v>
      </c>
      <c r="H25" s="41" t="s">
        <v>206</v>
      </c>
      <c r="I25" s="41" t="s">
        <v>207</v>
      </c>
      <c r="J25" s="41" t="s">
        <v>208</v>
      </c>
      <c r="K25" s="41" t="s">
        <v>209</v>
      </c>
    </row>
    <row r="26" spans="1:11" x14ac:dyDescent="0.25">
      <c r="A26" s="82" t="s">
        <v>262</v>
      </c>
      <c r="B26" s="85" t="s">
        <v>235</v>
      </c>
      <c r="C26" s="85" t="s">
        <v>235</v>
      </c>
      <c r="D26" s="85" t="s">
        <v>235</v>
      </c>
      <c r="E26" s="85" t="s">
        <v>238</v>
      </c>
      <c r="F26" s="85" t="s">
        <v>238</v>
      </c>
      <c r="G26" s="85" t="s">
        <v>238</v>
      </c>
      <c r="H26" s="85" t="s">
        <v>227</v>
      </c>
      <c r="I26" s="85" t="s">
        <v>286</v>
      </c>
      <c r="J26" s="85" t="s">
        <v>228</v>
      </c>
      <c r="K26" s="85" t="s">
        <v>287</v>
      </c>
    </row>
    <row r="27" spans="1:11" x14ac:dyDescent="0.25">
      <c r="A27" s="83"/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x14ac:dyDescent="0.25">
      <c r="A28" s="84"/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5">
      <c r="A29" s="82" t="s">
        <v>296</v>
      </c>
      <c r="B29" s="85" t="s">
        <v>234</v>
      </c>
      <c r="C29" s="85" t="s">
        <v>236</v>
      </c>
      <c r="D29" s="85" t="s">
        <v>234</v>
      </c>
      <c r="E29" s="85" t="s">
        <v>237</v>
      </c>
      <c r="F29" s="85" t="s">
        <v>237</v>
      </c>
      <c r="G29" s="85" t="s">
        <v>237</v>
      </c>
      <c r="H29" s="85" t="s">
        <v>230</v>
      </c>
      <c r="I29" s="85" t="s">
        <v>230</v>
      </c>
      <c r="J29" s="85" t="s">
        <v>231</v>
      </c>
      <c r="K29" s="85" t="s">
        <v>231</v>
      </c>
    </row>
    <row r="30" spans="1:11" x14ac:dyDescent="0.25">
      <c r="A30" s="83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x14ac:dyDescent="0.25">
      <c r="A31" s="84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1" x14ac:dyDescent="0.25">
      <c r="A32" s="82" t="s">
        <v>297</v>
      </c>
      <c r="B32" s="85"/>
      <c r="C32" s="85"/>
      <c r="D32" s="85"/>
      <c r="E32" s="85"/>
      <c r="F32" s="85"/>
      <c r="G32" s="85"/>
      <c r="H32" s="85" t="s">
        <v>239</v>
      </c>
      <c r="I32" s="85" t="s">
        <v>239</v>
      </c>
      <c r="J32" s="85" t="s">
        <v>240</v>
      </c>
      <c r="K32" s="85" t="s">
        <v>240</v>
      </c>
    </row>
    <row r="33" spans="1:11" x14ac:dyDescent="0.25">
      <c r="A33" s="83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x14ac:dyDescent="0.25">
      <c r="A34" s="84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5">
      <c r="A35" s="5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82" t="s">
        <v>255</v>
      </c>
      <c r="B36" s="85" t="s">
        <v>215</v>
      </c>
      <c r="C36" s="85" t="s">
        <v>215</v>
      </c>
      <c r="D36" s="85" t="s">
        <v>215</v>
      </c>
      <c r="E36" s="85" t="s">
        <v>216</v>
      </c>
      <c r="F36" s="85" t="s">
        <v>216</v>
      </c>
      <c r="G36" s="85" t="s">
        <v>216</v>
      </c>
      <c r="H36" s="85" t="s">
        <v>289</v>
      </c>
      <c r="I36" s="85" t="s">
        <v>288</v>
      </c>
      <c r="J36" s="85" t="s">
        <v>290</v>
      </c>
      <c r="K36" s="85" t="s">
        <v>291</v>
      </c>
    </row>
    <row r="37" spans="1:11" x14ac:dyDescent="0.25">
      <c r="A37" s="83"/>
      <c r="B37" s="86"/>
      <c r="C37" s="86"/>
      <c r="D37" s="86"/>
      <c r="E37" s="86"/>
      <c r="F37" s="86"/>
      <c r="G37" s="86"/>
      <c r="H37" s="86"/>
      <c r="I37" s="86"/>
      <c r="J37" s="86"/>
      <c r="K37" s="86"/>
    </row>
    <row r="38" spans="1:11" x14ac:dyDescent="0.25">
      <c r="A38" s="84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x14ac:dyDescent="0.25">
      <c r="A39" s="82" t="s">
        <v>256</v>
      </c>
      <c r="B39" s="85" t="s">
        <v>217</v>
      </c>
      <c r="C39" s="85" t="s">
        <v>217</v>
      </c>
      <c r="D39" s="85" t="s">
        <v>217</v>
      </c>
      <c r="E39" s="85" t="s">
        <v>218</v>
      </c>
      <c r="F39" s="85" t="s">
        <v>218</v>
      </c>
      <c r="G39" s="85" t="s">
        <v>218</v>
      </c>
      <c r="H39" s="85" t="s">
        <v>219</v>
      </c>
      <c r="I39" s="85" t="s">
        <v>220</v>
      </c>
      <c r="J39" s="85" t="s">
        <v>223</v>
      </c>
      <c r="K39" s="85" t="s">
        <v>224</v>
      </c>
    </row>
    <row r="40" spans="1:11" x14ac:dyDescent="0.25">
      <c r="A40" s="83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x14ac:dyDescent="0.25">
      <c r="A41" s="84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x14ac:dyDescent="0.25">
      <c r="A42" s="82" t="s">
        <v>257</v>
      </c>
      <c r="B42" s="85"/>
      <c r="C42" s="85"/>
      <c r="D42" s="85"/>
      <c r="E42" s="85"/>
      <c r="F42" s="85"/>
      <c r="G42" s="85"/>
      <c r="H42" s="85" t="s">
        <v>221</v>
      </c>
      <c r="I42" s="85" t="s">
        <v>222</v>
      </c>
      <c r="J42" s="85" t="s">
        <v>225</v>
      </c>
      <c r="K42" s="85" t="s">
        <v>226</v>
      </c>
    </row>
    <row r="43" spans="1:11" x14ac:dyDescent="0.25">
      <c r="A43" s="83"/>
      <c r="B43" s="86"/>
      <c r="C43" s="86"/>
      <c r="D43" s="86"/>
      <c r="E43" s="86"/>
      <c r="F43" s="86"/>
      <c r="G43" s="86"/>
      <c r="H43" s="86"/>
      <c r="I43" s="86"/>
      <c r="J43" s="86"/>
      <c r="K43" s="86"/>
    </row>
    <row r="44" spans="1:11" x14ac:dyDescent="0.25">
      <c r="A44" s="84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6" spans="1:11" x14ac:dyDescent="0.25">
      <c r="B46" t="s">
        <v>293</v>
      </c>
    </row>
    <row r="47" spans="1:11" x14ac:dyDescent="0.25">
      <c r="B47" t="s">
        <v>271</v>
      </c>
    </row>
  </sheetData>
  <mergeCells count="132">
    <mergeCell ref="F42:F44"/>
    <mergeCell ref="G42:G44"/>
    <mergeCell ref="H42:H44"/>
    <mergeCell ref="I42:I44"/>
    <mergeCell ref="J42:J44"/>
    <mergeCell ref="K42:K44"/>
    <mergeCell ref="G39:G41"/>
    <mergeCell ref="H39:H41"/>
    <mergeCell ref="I39:I41"/>
    <mergeCell ref="J39:J41"/>
    <mergeCell ref="K39:K41"/>
    <mergeCell ref="F39:F41"/>
    <mergeCell ref="A42:A44"/>
    <mergeCell ref="B42:B44"/>
    <mergeCell ref="C42:C44"/>
    <mergeCell ref="D42:D44"/>
    <mergeCell ref="E42:E44"/>
    <mergeCell ref="A39:A41"/>
    <mergeCell ref="B39:B41"/>
    <mergeCell ref="C39:C41"/>
    <mergeCell ref="D39:D41"/>
    <mergeCell ref="E39:E41"/>
    <mergeCell ref="F36:F38"/>
    <mergeCell ref="G36:G38"/>
    <mergeCell ref="H36:H38"/>
    <mergeCell ref="I36:I38"/>
    <mergeCell ref="J36:J38"/>
    <mergeCell ref="K36:K38"/>
    <mergeCell ref="G32:G34"/>
    <mergeCell ref="H32:H34"/>
    <mergeCell ref="I32:I34"/>
    <mergeCell ref="J32:J34"/>
    <mergeCell ref="K32:K34"/>
    <mergeCell ref="F32:F34"/>
    <mergeCell ref="A36:A38"/>
    <mergeCell ref="B36:B38"/>
    <mergeCell ref="C36:C38"/>
    <mergeCell ref="D36:D38"/>
    <mergeCell ref="E36:E38"/>
    <mergeCell ref="A32:A34"/>
    <mergeCell ref="B32:B34"/>
    <mergeCell ref="C32:C34"/>
    <mergeCell ref="D32:D34"/>
    <mergeCell ref="E32:E34"/>
    <mergeCell ref="F29:F31"/>
    <mergeCell ref="G29:G31"/>
    <mergeCell ref="H29:H31"/>
    <mergeCell ref="I29:I31"/>
    <mergeCell ref="J29:J31"/>
    <mergeCell ref="K29:K31"/>
    <mergeCell ref="G26:G28"/>
    <mergeCell ref="H26:H28"/>
    <mergeCell ref="I26:I28"/>
    <mergeCell ref="J26:J28"/>
    <mergeCell ref="K26:K28"/>
    <mergeCell ref="F26:F28"/>
    <mergeCell ref="A29:A31"/>
    <mergeCell ref="B29:B31"/>
    <mergeCell ref="C29:C31"/>
    <mergeCell ref="D29:D31"/>
    <mergeCell ref="E29:E31"/>
    <mergeCell ref="A26:A28"/>
    <mergeCell ref="B26:B28"/>
    <mergeCell ref="C26:C28"/>
    <mergeCell ref="D26:D28"/>
    <mergeCell ref="E26:E28"/>
    <mergeCell ref="F19:F21"/>
    <mergeCell ref="G19:G21"/>
    <mergeCell ref="H19:H21"/>
    <mergeCell ref="I19:I21"/>
    <mergeCell ref="J19:J21"/>
    <mergeCell ref="K19:K21"/>
    <mergeCell ref="G16:G18"/>
    <mergeCell ref="H16:H18"/>
    <mergeCell ref="I16:I18"/>
    <mergeCell ref="J16:J18"/>
    <mergeCell ref="K16:K18"/>
    <mergeCell ref="F16:F18"/>
    <mergeCell ref="A19:A21"/>
    <mergeCell ref="B19:B21"/>
    <mergeCell ref="C19:C21"/>
    <mergeCell ref="D19:D21"/>
    <mergeCell ref="E19:E21"/>
    <mergeCell ref="A16:A18"/>
    <mergeCell ref="B16:B18"/>
    <mergeCell ref="C16:C18"/>
    <mergeCell ref="D16:D18"/>
    <mergeCell ref="E16:E18"/>
    <mergeCell ref="F13:F15"/>
    <mergeCell ref="G13:G15"/>
    <mergeCell ref="H13:H15"/>
    <mergeCell ref="I13:I15"/>
    <mergeCell ref="J13:J15"/>
    <mergeCell ref="K13:K15"/>
    <mergeCell ref="G9:G11"/>
    <mergeCell ref="H9:H11"/>
    <mergeCell ref="I9:I11"/>
    <mergeCell ref="J9:J11"/>
    <mergeCell ref="K9:K11"/>
    <mergeCell ref="F9:F11"/>
    <mergeCell ref="A13:A15"/>
    <mergeCell ref="B13:B15"/>
    <mergeCell ref="C13:C15"/>
    <mergeCell ref="D13:D15"/>
    <mergeCell ref="E13:E15"/>
    <mergeCell ref="A9:A11"/>
    <mergeCell ref="B9:B11"/>
    <mergeCell ref="C9:C11"/>
    <mergeCell ref="D9:D11"/>
    <mergeCell ref="E9:E11"/>
    <mergeCell ref="F6:F8"/>
    <mergeCell ref="G6:G8"/>
    <mergeCell ref="H6:H8"/>
    <mergeCell ref="I6:I8"/>
    <mergeCell ref="J6:J8"/>
    <mergeCell ref="K6:K8"/>
    <mergeCell ref="G3:G5"/>
    <mergeCell ref="H3:H5"/>
    <mergeCell ref="I3:I5"/>
    <mergeCell ref="J3:J5"/>
    <mergeCell ref="K3:K5"/>
    <mergeCell ref="F3:F5"/>
    <mergeCell ref="A6:A8"/>
    <mergeCell ref="B6:B8"/>
    <mergeCell ref="C6:C8"/>
    <mergeCell ref="D6:D8"/>
    <mergeCell ref="E6:E8"/>
    <mergeCell ref="A3:A5"/>
    <mergeCell ref="B3:B5"/>
    <mergeCell ref="C3:C5"/>
    <mergeCell ref="D3:D5"/>
    <mergeCell ref="E3:E5"/>
  </mergeCells>
  <phoneticPr fontId="4" type="noConversion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PouleChallenge</vt:lpstr>
      <vt:lpstr>RESULTAT</vt:lpstr>
      <vt:lpstr>Résultat équipe</vt:lpstr>
      <vt:lpstr>TableauFemme</vt:lpstr>
      <vt:lpstr>Liste equipe</vt:lpstr>
      <vt:lpstr>TableauFemme (2)</vt:lpstr>
      <vt:lpstr>TableauHomme</vt:lpstr>
      <vt:lpstr>tournoi hommes</vt:lpstr>
      <vt:lpstr>Planning</vt:lpstr>
      <vt:lpstr>PlanningNon</vt:lpstr>
      <vt:lpstr>FeuilMatch</vt:lpstr>
      <vt:lpstr>Compétition</vt:lpstr>
      <vt:lpstr>Chambre</vt:lpstr>
      <vt:lpstr>Total</vt:lpstr>
      <vt:lpstr>'Liste equipe'!Zone_d_impression</vt:lpstr>
      <vt:lpstr>PouleChallenge!Zone_d_impression</vt:lpstr>
      <vt:lpstr>RESULTAT!Zone_d_impression</vt:lpstr>
      <vt:lpstr>TableauFemme!Zone_d_impression</vt:lpstr>
      <vt:lpstr>'TableauFemme (2)'!Zone_d_impression</vt:lpstr>
      <vt:lpstr>TableauHomme!Zone_d_impression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LESPAGNOL Franck [CEPAC]</dc:creator>
  <cp:lastModifiedBy>jacques douet</cp:lastModifiedBy>
  <cp:lastPrinted>2026-06-11T15:09:21Z</cp:lastPrinted>
  <dcterms:created xsi:type="dcterms:W3CDTF">2015-06-05T18:19:34Z</dcterms:created>
  <dcterms:modified xsi:type="dcterms:W3CDTF">2026-06-15T20:10:01Z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2024-04-22T13:21:25Z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ActionId">
    <vt:lpwstr>33513285-d486-4c1d-bdc8-49cef56dd4ba</vt:lpwstr>
  </property>
  <property fmtid="{D5CDD505-2E9C-101B-9397-08002B2CF9AE}" pid="8" name="MSIP_Label_48a19f0c-bea1-442e-a475-ed109d9ec508_ContentBits">
    <vt:lpwstr>0</vt:lpwstr>
  </property>
</Properties>
</file>