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oupebpce-my.sharepoint.com/personal/jonathan_gely_cera_caisse-epargne_fr/Documents/"/>
    </mc:Choice>
  </mc:AlternateContent>
  <xr:revisionPtr revIDLastSave="943" documentId="8_{3C11630B-8960-451F-92F7-28C13796C688}" xr6:coauthVersionLast="47" xr6:coauthVersionMax="47" xr10:uidLastSave="{7760D48D-5B90-4961-AAB1-3F64D668E37B}"/>
  <bookViews>
    <workbookView xWindow="-110" yWindow="-110" windowWidth="19420" windowHeight="11500" tabRatio="1000" firstSheet="2" activeTab="8" xr2:uid="{3FE7159A-4427-BB48-AC6E-DEA7A5265D4C}"/>
  </bookViews>
  <sheets>
    <sheet name="FICHIER CHRONOMETREUR " sheetId="1" state="hidden" r:id="rId1"/>
    <sheet name="BASE" sheetId="23" state="hidden" r:id="rId2"/>
    <sheet name="equipe F" sheetId="64" r:id="rId3"/>
    <sheet name="equipe H" sheetId="66" r:id="rId4"/>
    <sheet name="F indiv" sheetId="68" r:id="rId5"/>
    <sheet name="M indiv " sheetId="63" r:id="rId6"/>
    <sheet name="SCRATCH" sheetId="69" r:id="rId7"/>
    <sheet name="Entreprise" sheetId="67" r:id="rId8"/>
    <sheet name="Résultats" sheetId="50" r:id="rId9"/>
    <sheet name="Rank Entité" sheetId="28" state="hidden" r:id="rId10"/>
  </sheets>
  <definedNames>
    <definedName name="_xlnm._FilterDatabase" localSheetId="7" hidden="1">Entreprise!$A$4:$S$35</definedName>
    <definedName name="_xlnm._FilterDatabase" localSheetId="3" hidden="1">'equipe H'!$A$3:$I$20</definedName>
    <definedName name="_xlnm._FilterDatabase" localSheetId="0" hidden="1">'FICHIER CHRONOMETREUR '!$A$2:$I$266</definedName>
    <definedName name="_xlnm._FilterDatabase" localSheetId="9" hidden="1">'Rank Entité'!$C$2:$J$2</definedName>
    <definedName name="_xlnm._FilterDatabase" localSheetId="8" hidden="1">Résultats!$A$1:$U$241</definedName>
  </definedNames>
  <calcPr calcId="191028" calcMode="manual"/>
  <pivotCaches>
    <pivotCache cacheId="1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66" l="1" a="1"/>
  <c r="Q9" i="66" s="1"/>
  <c r="R9" i="66" s="1"/>
  <c r="M9" i="66" a="1"/>
  <c r="M9" i="66" s="1"/>
  <c r="N9" i="66" s="1"/>
  <c r="O9" i="66" a="1"/>
  <c r="O9" i="66" s="1"/>
  <c r="C6" i="67"/>
  <c r="D6" i="67"/>
  <c r="E6" i="67"/>
  <c r="F6" i="67"/>
  <c r="G6" i="67"/>
  <c r="H6" i="67"/>
  <c r="I6" i="67"/>
  <c r="J6" i="67"/>
  <c r="K6" i="67"/>
  <c r="L6" i="67"/>
  <c r="M6" i="67"/>
  <c r="N6" i="67"/>
  <c r="O6" i="67"/>
  <c r="P6" i="67"/>
  <c r="Q6" i="67"/>
  <c r="R6" i="67"/>
  <c r="C7" i="67"/>
  <c r="D7" i="67"/>
  <c r="E7" i="67"/>
  <c r="F7" i="67"/>
  <c r="G7" i="67"/>
  <c r="H7" i="67"/>
  <c r="I7" i="67"/>
  <c r="J7" i="67"/>
  <c r="K7" i="67"/>
  <c r="L7" i="67"/>
  <c r="M7" i="67"/>
  <c r="N7" i="67"/>
  <c r="O7" i="67"/>
  <c r="P7" i="67"/>
  <c r="Q7" i="67"/>
  <c r="R7" i="67"/>
  <c r="C8" i="67"/>
  <c r="D8" i="67"/>
  <c r="E8" i="67"/>
  <c r="F8" i="67"/>
  <c r="G8" i="67"/>
  <c r="H8" i="67"/>
  <c r="I8" i="67"/>
  <c r="J8" i="67"/>
  <c r="K8" i="67"/>
  <c r="L8" i="67"/>
  <c r="M8" i="67"/>
  <c r="N8" i="67"/>
  <c r="O8" i="67"/>
  <c r="P8" i="67"/>
  <c r="Q8" i="67"/>
  <c r="R8" i="67"/>
  <c r="C9" i="67"/>
  <c r="D9" i="67"/>
  <c r="E9" i="67"/>
  <c r="F9" i="67"/>
  <c r="G9" i="67"/>
  <c r="H9" i="67"/>
  <c r="I9" i="67"/>
  <c r="J9" i="67"/>
  <c r="K9" i="67"/>
  <c r="L9" i="67"/>
  <c r="M9" i="67"/>
  <c r="N9" i="67"/>
  <c r="O9" i="67"/>
  <c r="P9" i="67"/>
  <c r="Q9" i="67"/>
  <c r="R9" i="67"/>
  <c r="C10" i="67"/>
  <c r="D10" i="67"/>
  <c r="E10" i="67"/>
  <c r="F10" i="67"/>
  <c r="G10" i="67"/>
  <c r="H10" i="67"/>
  <c r="I10" i="67"/>
  <c r="J10" i="67"/>
  <c r="K10" i="67"/>
  <c r="L10" i="67"/>
  <c r="M10" i="67"/>
  <c r="N10" i="67"/>
  <c r="O10" i="67"/>
  <c r="P10" i="67"/>
  <c r="Q10" i="67"/>
  <c r="R10" i="67"/>
  <c r="C11" i="67"/>
  <c r="D11" i="67"/>
  <c r="E11" i="67"/>
  <c r="F11" i="67"/>
  <c r="G11" i="67"/>
  <c r="H11" i="67"/>
  <c r="I11" i="67"/>
  <c r="J11" i="67"/>
  <c r="K11" i="67"/>
  <c r="L11" i="67"/>
  <c r="M11" i="67"/>
  <c r="N11" i="67"/>
  <c r="O11" i="67"/>
  <c r="P11" i="67"/>
  <c r="Q11" i="67"/>
  <c r="R11" i="67"/>
  <c r="C12" i="67"/>
  <c r="D12" i="67"/>
  <c r="E12" i="67"/>
  <c r="F12" i="67"/>
  <c r="G12" i="67"/>
  <c r="H12" i="67"/>
  <c r="I12" i="67"/>
  <c r="J12" i="67"/>
  <c r="K12" i="67"/>
  <c r="L12" i="67"/>
  <c r="M12" i="67"/>
  <c r="N12" i="67"/>
  <c r="O12" i="67"/>
  <c r="P12" i="67"/>
  <c r="Q12" i="67"/>
  <c r="R12" i="67"/>
  <c r="C13" i="67"/>
  <c r="D13" i="67"/>
  <c r="E13" i="67"/>
  <c r="F13" i="67"/>
  <c r="G13" i="67"/>
  <c r="H13" i="67"/>
  <c r="I13" i="67"/>
  <c r="J13" i="67"/>
  <c r="K13" i="67"/>
  <c r="L13" i="67"/>
  <c r="M13" i="67"/>
  <c r="N13" i="67"/>
  <c r="O13" i="67"/>
  <c r="P13" i="67"/>
  <c r="Q13" i="67"/>
  <c r="R13" i="67"/>
  <c r="C14" i="67"/>
  <c r="D14" i="67"/>
  <c r="E14" i="67"/>
  <c r="F14" i="67"/>
  <c r="G14" i="67"/>
  <c r="H14" i="67"/>
  <c r="I14" i="67"/>
  <c r="J14" i="67"/>
  <c r="K14" i="67"/>
  <c r="L14" i="67"/>
  <c r="M14" i="67"/>
  <c r="N14" i="67"/>
  <c r="O14" i="67"/>
  <c r="P14" i="67"/>
  <c r="Q14" i="67"/>
  <c r="R14" i="67"/>
  <c r="C15" i="67"/>
  <c r="D15" i="67"/>
  <c r="E15" i="67"/>
  <c r="F15" i="67"/>
  <c r="G15" i="67"/>
  <c r="H15" i="67"/>
  <c r="I15" i="67"/>
  <c r="J15" i="67"/>
  <c r="K15" i="67"/>
  <c r="L15" i="67"/>
  <c r="M15" i="67"/>
  <c r="N15" i="67"/>
  <c r="O15" i="67"/>
  <c r="P15" i="67"/>
  <c r="Q15" i="67"/>
  <c r="R15" i="67"/>
  <c r="C16" i="67"/>
  <c r="D16" i="67"/>
  <c r="E16" i="67"/>
  <c r="F16" i="67"/>
  <c r="G16" i="67"/>
  <c r="H16" i="67"/>
  <c r="I16" i="67"/>
  <c r="J16" i="67"/>
  <c r="K16" i="67"/>
  <c r="L16" i="67"/>
  <c r="M16" i="67"/>
  <c r="N16" i="67"/>
  <c r="O16" i="67"/>
  <c r="P16" i="67"/>
  <c r="Q16" i="67"/>
  <c r="R16" i="67"/>
  <c r="C17" i="67"/>
  <c r="D17" i="67"/>
  <c r="E17" i="67"/>
  <c r="F17" i="67"/>
  <c r="G17" i="67"/>
  <c r="H17" i="67"/>
  <c r="I17" i="67"/>
  <c r="J17" i="67"/>
  <c r="K17" i="67"/>
  <c r="L17" i="67"/>
  <c r="M17" i="67"/>
  <c r="N17" i="67"/>
  <c r="O17" i="67"/>
  <c r="P17" i="67"/>
  <c r="Q17" i="67"/>
  <c r="R17" i="67"/>
  <c r="C18" i="67"/>
  <c r="D18" i="67"/>
  <c r="E18" i="67"/>
  <c r="F18" i="67"/>
  <c r="G18" i="67"/>
  <c r="H18" i="67"/>
  <c r="I18" i="67"/>
  <c r="J18" i="67"/>
  <c r="K18" i="67"/>
  <c r="L18" i="67"/>
  <c r="M18" i="67"/>
  <c r="N18" i="67"/>
  <c r="O18" i="67"/>
  <c r="P18" i="67"/>
  <c r="Q18" i="67"/>
  <c r="R18" i="67"/>
  <c r="C19" i="67"/>
  <c r="D19" i="67"/>
  <c r="E19" i="67"/>
  <c r="F19" i="67"/>
  <c r="G19" i="67"/>
  <c r="H19" i="67"/>
  <c r="I19" i="67"/>
  <c r="J19" i="67"/>
  <c r="K19" i="67"/>
  <c r="L19" i="67"/>
  <c r="M19" i="67"/>
  <c r="N19" i="67"/>
  <c r="O19" i="67"/>
  <c r="P19" i="67"/>
  <c r="Q19" i="67"/>
  <c r="R19" i="67"/>
  <c r="C20" i="67"/>
  <c r="D20" i="67"/>
  <c r="E20" i="67"/>
  <c r="F20" i="67"/>
  <c r="G20" i="67"/>
  <c r="H20" i="67"/>
  <c r="I20" i="67"/>
  <c r="J20" i="67"/>
  <c r="K20" i="67"/>
  <c r="L20" i="67"/>
  <c r="M20" i="67"/>
  <c r="N20" i="67"/>
  <c r="O20" i="67"/>
  <c r="P20" i="67"/>
  <c r="Q20" i="67"/>
  <c r="R20" i="67"/>
  <c r="C21" i="67"/>
  <c r="D21" i="67"/>
  <c r="E21" i="67"/>
  <c r="F21" i="67"/>
  <c r="G21" i="67"/>
  <c r="H21" i="67"/>
  <c r="I21" i="67"/>
  <c r="J21" i="67"/>
  <c r="K21" i="67"/>
  <c r="L21" i="67"/>
  <c r="M21" i="67"/>
  <c r="N21" i="67"/>
  <c r="O21" i="67"/>
  <c r="P21" i="67"/>
  <c r="Q21" i="67"/>
  <c r="R21" i="67"/>
  <c r="C22" i="67"/>
  <c r="D22" i="67"/>
  <c r="E22" i="67"/>
  <c r="F22" i="67"/>
  <c r="G22" i="67"/>
  <c r="H22" i="67"/>
  <c r="I22" i="67"/>
  <c r="J22" i="67"/>
  <c r="K22" i="67"/>
  <c r="L22" i="67"/>
  <c r="M22" i="67"/>
  <c r="N22" i="67"/>
  <c r="O22" i="67"/>
  <c r="P22" i="67"/>
  <c r="Q22" i="67"/>
  <c r="R22" i="67"/>
  <c r="C23" i="67"/>
  <c r="D23" i="67"/>
  <c r="E23" i="67"/>
  <c r="F23" i="67"/>
  <c r="G23" i="67"/>
  <c r="H23" i="67"/>
  <c r="I23" i="67"/>
  <c r="J23" i="67"/>
  <c r="K23" i="67"/>
  <c r="L23" i="67"/>
  <c r="M23" i="67"/>
  <c r="N23" i="67"/>
  <c r="O23" i="67"/>
  <c r="P23" i="67"/>
  <c r="Q23" i="67"/>
  <c r="R23" i="67"/>
  <c r="C24" i="67"/>
  <c r="D24" i="67"/>
  <c r="E24" i="67"/>
  <c r="F24" i="67"/>
  <c r="G24" i="67"/>
  <c r="H24" i="67"/>
  <c r="I24" i="67"/>
  <c r="J24" i="67"/>
  <c r="K24" i="67"/>
  <c r="L24" i="67"/>
  <c r="M24" i="67"/>
  <c r="N24" i="67"/>
  <c r="O24" i="67"/>
  <c r="P24" i="67"/>
  <c r="Q24" i="67"/>
  <c r="R24" i="67"/>
  <c r="C25" i="67"/>
  <c r="D25" i="67"/>
  <c r="E25" i="67"/>
  <c r="F25" i="67"/>
  <c r="G25" i="67"/>
  <c r="H25" i="67"/>
  <c r="I25" i="67"/>
  <c r="J25" i="67"/>
  <c r="K25" i="67"/>
  <c r="L25" i="67"/>
  <c r="M25" i="67"/>
  <c r="N25" i="67"/>
  <c r="O25" i="67"/>
  <c r="P25" i="67"/>
  <c r="Q25" i="67"/>
  <c r="R25" i="67"/>
  <c r="C26" i="67"/>
  <c r="D26" i="67"/>
  <c r="E26" i="67"/>
  <c r="F26" i="67"/>
  <c r="G26" i="67"/>
  <c r="H26" i="67"/>
  <c r="I26" i="67"/>
  <c r="J26" i="67"/>
  <c r="K26" i="67"/>
  <c r="L26" i="67"/>
  <c r="M26" i="67"/>
  <c r="N26" i="67"/>
  <c r="O26" i="67"/>
  <c r="P26" i="67"/>
  <c r="Q26" i="67"/>
  <c r="R26" i="67"/>
  <c r="C27" i="67"/>
  <c r="D27" i="67"/>
  <c r="E27" i="67"/>
  <c r="F27" i="67"/>
  <c r="G27" i="67"/>
  <c r="H27" i="67"/>
  <c r="I27" i="67"/>
  <c r="J27" i="67"/>
  <c r="K27" i="67"/>
  <c r="L27" i="67"/>
  <c r="M27" i="67"/>
  <c r="N27" i="67"/>
  <c r="O27" i="67"/>
  <c r="P27" i="67"/>
  <c r="Q27" i="67"/>
  <c r="R27" i="67"/>
  <c r="C28" i="67"/>
  <c r="D28" i="67"/>
  <c r="E28" i="67"/>
  <c r="F28" i="67"/>
  <c r="G28" i="67"/>
  <c r="H28" i="67"/>
  <c r="I28" i="67"/>
  <c r="J28" i="67"/>
  <c r="K28" i="67"/>
  <c r="L28" i="67"/>
  <c r="M28" i="67"/>
  <c r="N28" i="67"/>
  <c r="O28" i="67"/>
  <c r="P28" i="67"/>
  <c r="Q28" i="67"/>
  <c r="R28" i="67"/>
  <c r="C29" i="67"/>
  <c r="D29" i="67"/>
  <c r="E29" i="67"/>
  <c r="F29" i="67"/>
  <c r="G29" i="67"/>
  <c r="H29" i="67"/>
  <c r="I29" i="67"/>
  <c r="J29" i="67"/>
  <c r="K29" i="67"/>
  <c r="L29" i="67"/>
  <c r="M29" i="67"/>
  <c r="N29" i="67"/>
  <c r="O29" i="67"/>
  <c r="P29" i="67"/>
  <c r="Q29" i="67"/>
  <c r="R29" i="67"/>
  <c r="C30" i="67"/>
  <c r="D30" i="67"/>
  <c r="E30" i="67"/>
  <c r="F30" i="67"/>
  <c r="G30" i="67"/>
  <c r="H30" i="67"/>
  <c r="I30" i="67"/>
  <c r="J30" i="67"/>
  <c r="K30" i="67"/>
  <c r="L30" i="67"/>
  <c r="M30" i="67"/>
  <c r="N30" i="67"/>
  <c r="O30" i="67"/>
  <c r="P30" i="67"/>
  <c r="Q30" i="67"/>
  <c r="R30" i="67"/>
  <c r="C31" i="67"/>
  <c r="D31" i="67"/>
  <c r="E31" i="67"/>
  <c r="F31" i="67"/>
  <c r="G31" i="67"/>
  <c r="H31" i="67"/>
  <c r="I31" i="67"/>
  <c r="J31" i="67"/>
  <c r="K31" i="67"/>
  <c r="L31" i="67"/>
  <c r="M31" i="67"/>
  <c r="N31" i="67"/>
  <c r="O31" i="67"/>
  <c r="P31" i="67"/>
  <c r="Q31" i="67"/>
  <c r="R31" i="67"/>
  <c r="C32" i="67"/>
  <c r="D32" i="67"/>
  <c r="E32" i="67"/>
  <c r="F32" i="67"/>
  <c r="G32" i="67"/>
  <c r="H32" i="67"/>
  <c r="I32" i="67"/>
  <c r="J32" i="67"/>
  <c r="K32" i="67"/>
  <c r="L32" i="67"/>
  <c r="M32" i="67"/>
  <c r="N32" i="67"/>
  <c r="O32" i="67"/>
  <c r="P32" i="67"/>
  <c r="Q32" i="67"/>
  <c r="R32" i="67"/>
  <c r="C33" i="67"/>
  <c r="D33" i="67"/>
  <c r="E33" i="67"/>
  <c r="F33" i="67"/>
  <c r="G33" i="67"/>
  <c r="H33" i="67"/>
  <c r="I33" i="67"/>
  <c r="J33" i="67"/>
  <c r="K33" i="67"/>
  <c r="L33" i="67"/>
  <c r="M33" i="67"/>
  <c r="N33" i="67"/>
  <c r="O33" i="67"/>
  <c r="P33" i="67"/>
  <c r="Q33" i="67"/>
  <c r="R33" i="67"/>
  <c r="C34" i="67"/>
  <c r="D34" i="67"/>
  <c r="E34" i="67"/>
  <c r="F34" i="67"/>
  <c r="G34" i="67"/>
  <c r="H34" i="67"/>
  <c r="I34" i="67"/>
  <c r="J34" i="67"/>
  <c r="K34" i="67"/>
  <c r="L34" i="67"/>
  <c r="M34" i="67"/>
  <c r="N34" i="67"/>
  <c r="O34" i="67"/>
  <c r="P34" i="67"/>
  <c r="Q34" i="67"/>
  <c r="R34" i="67"/>
  <c r="C35" i="67"/>
  <c r="D35" i="67"/>
  <c r="E35" i="67"/>
  <c r="F35" i="67"/>
  <c r="G35" i="67"/>
  <c r="H35" i="67"/>
  <c r="I35" i="67"/>
  <c r="J35" i="67"/>
  <c r="K35" i="67"/>
  <c r="L35" i="67"/>
  <c r="M35" i="67"/>
  <c r="N35" i="67"/>
  <c r="O35" i="67"/>
  <c r="P35" i="67"/>
  <c r="Q35" i="67"/>
  <c r="R35" i="67"/>
  <c r="D5" i="67"/>
  <c r="E5" i="67"/>
  <c r="F5" i="67"/>
  <c r="G5" i="67"/>
  <c r="H5" i="67"/>
  <c r="I5" i="67"/>
  <c r="J5" i="67"/>
  <c r="K5" i="67"/>
  <c r="L5" i="67"/>
  <c r="M5" i="67"/>
  <c r="N5" i="67"/>
  <c r="O5" i="67"/>
  <c r="P5" i="67"/>
  <c r="Q5" i="67"/>
  <c r="R5" i="67"/>
  <c r="C5" i="67"/>
  <c r="X4" i="64" a="1"/>
  <c r="X4" i="64" s="1"/>
  <c r="Y4" i="64" s="1"/>
  <c r="Z4" i="64" a="1"/>
  <c r="Z4" i="64" s="1"/>
  <c r="AA4" i="64" s="1"/>
  <c r="AB4" i="64" a="1"/>
  <c r="AB4" i="64" s="1"/>
  <c r="AC4" i="64" s="1"/>
  <c r="X5" i="64" a="1"/>
  <c r="X5" i="64" s="1"/>
  <c r="Y5" i="64" s="1"/>
  <c r="Z5" i="64" a="1"/>
  <c r="Z5" i="64" s="1"/>
  <c r="AA5" i="64" s="1"/>
  <c r="AB5" i="64" a="1"/>
  <c r="AB5" i="64" s="1"/>
  <c r="AC5" i="64" s="1"/>
  <c r="X6" i="64" a="1"/>
  <c r="X6" i="64" s="1"/>
  <c r="Y6" i="64" s="1"/>
  <c r="Z6" i="64" a="1"/>
  <c r="Z6" i="64" s="1"/>
  <c r="AA6" i="64" s="1"/>
  <c r="AB6" i="64" a="1"/>
  <c r="AB6" i="64" s="1"/>
  <c r="AC6" i="64" s="1"/>
  <c r="X7" i="64" a="1"/>
  <c r="X7" i="64" s="1"/>
  <c r="Y7" i="64" s="1"/>
  <c r="Z7" i="64" a="1"/>
  <c r="Z7" i="64" s="1"/>
  <c r="AA7" i="64" s="1"/>
  <c r="AB7" i="64" a="1"/>
  <c r="AB7" i="64" s="1"/>
  <c r="AC7" i="64" s="1"/>
  <c r="X8" i="64" a="1"/>
  <c r="X8" i="64" s="1"/>
  <c r="Y8" i="64" s="1"/>
  <c r="Z8" i="64" a="1"/>
  <c r="Z8" i="64" s="1"/>
  <c r="AA8" i="64" s="1"/>
  <c r="AB8" i="64" a="1"/>
  <c r="AB8" i="64" s="1"/>
  <c r="AC8" i="64" s="1"/>
  <c r="X9" i="64" a="1"/>
  <c r="X9" i="64" s="1"/>
  <c r="Y9" i="64" s="1"/>
  <c r="Z9" i="64" a="1"/>
  <c r="Z9" i="64" s="1"/>
  <c r="AA9" i="64" s="1"/>
  <c r="AB9" i="64" a="1"/>
  <c r="AB9" i="64" s="1"/>
  <c r="AC9" i="64" s="1"/>
  <c r="X10" i="64" a="1"/>
  <c r="X10" i="64" s="1"/>
  <c r="Y10" i="64" s="1"/>
  <c r="Z10" i="64" a="1"/>
  <c r="Z10" i="64" s="1"/>
  <c r="AA10" i="64" s="1"/>
  <c r="AB10" i="64" a="1"/>
  <c r="AB10" i="64" s="1"/>
  <c r="AC10" i="64" s="1"/>
  <c r="X11" i="64" a="1"/>
  <c r="X11" i="64" s="1"/>
  <c r="Y11" i="64" s="1"/>
  <c r="Z11" i="64" a="1"/>
  <c r="Z11" i="64" s="1"/>
  <c r="AA11" i="64" s="1"/>
  <c r="AB11" i="64" a="1"/>
  <c r="AB11" i="64" s="1"/>
  <c r="AC11" i="64" s="1"/>
  <c r="X12" i="64" a="1"/>
  <c r="X12" i="64" s="1"/>
  <c r="Y12" i="64" s="1"/>
  <c r="Z12" i="64" a="1"/>
  <c r="Z12" i="64" s="1"/>
  <c r="AA12" i="64" s="1"/>
  <c r="AB12" i="64" a="1"/>
  <c r="AB12" i="64" s="1"/>
  <c r="AC12" i="64" s="1"/>
  <c r="X13" i="64" a="1"/>
  <c r="X13" i="64" s="1"/>
  <c r="Y13" i="64" s="1"/>
  <c r="Z13" i="64" a="1"/>
  <c r="Z13" i="64" s="1"/>
  <c r="AA13" i="64" s="1"/>
  <c r="AB13" i="64" a="1"/>
  <c r="AB13" i="64" s="1"/>
  <c r="AC13" i="64" s="1"/>
  <c r="X14" i="64" a="1"/>
  <c r="X14" i="64" s="1"/>
  <c r="Y14" i="64" s="1"/>
  <c r="Z14" i="64" a="1"/>
  <c r="Z14" i="64" s="1"/>
  <c r="AA14" i="64" s="1"/>
  <c r="AB14" i="64" a="1"/>
  <c r="AB14" i="64" s="1"/>
  <c r="AC14" i="64" s="1"/>
  <c r="X15" i="64" a="1"/>
  <c r="X15" i="64" s="1"/>
  <c r="Y15" i="64" s="1"/>
  <c r="Z15" i="64" a="1"/>
  <c r="Z15" i="64" s="1"/>
  <c r="AA15" i="64" s="1"/>
  <c r="AB15" i="64" a="1"/>
  <c r="AB15" i="64" s="1"/>
  <c r="AC15" i="64" s="1"/>
  <c r="AB3" i="64" a="1"/>
  <c r="AB3" i="64" s="1"/>
  <c r="AC3" i="64" s="1"/>
  <c r="Z3" i="64" a="1"/>
  <c r="Z3" i="64" s="1"/>
  <c r="AA3" i="64" s="1"/>
  <c r="X3" i="64" a="1"/>
  <c r="X3" i="64" s="1"/>
  <c r="Y3" i="64" s="1"/>
  <c r="AN33" i="64" a="1"/>
  <c r="AN33" i="64" s="1"/>
  <c r="AL33" i="64" a="1"/>
  <c r="AL33" i="64" s="1"/>
  <c r="AJ33" i="64" a="1"/>
  <c r="AJ33" i="64" s="1"/>
  <c r="AN32" i="64" a="1"/>
  <c r="AN32" i="64" s="1"/>
  <c r="AL32" i="64" a="1"/>
  <c r="AL32" i="64" s="1"/>
  <c r="AJ32" i="64" a="1"/>
  <c r="AJ32" i="64" s="1"/>
  <c r="AN31" i="64" a="1"/>
  <c r="AN31" i="64" s="1"/>
  <c r="AL31" i="64" a="1"/>
  <c r="AL31" i="64" s="1"/>
  <c r="AJ31" i="64" a="1"/>
  <c r="AJ31" i="64" s="1"/>
  <c r="AN30" i="64" a="1"/>
  <c r="AN30" i="64" s="1"/>
  <c r="AL30" i="64" a="1"/>
  <c r="AL30" i="64" s="1"/>
  <c r="AJ30" i="64" a="1"/>
  <c r="AJ30" i="64" s="1"/>
  <c r="AN29" i="64" a="1"/>
  <c r="AN29" i="64" s="1"/>
  <c r="AL29" i="64" a="1"/>
  <c r="AL29" i="64" s="1"/>
  <c r="AJ29" i="64" a="1"/>
  <c r="AJ29" i="64" s="1"/>
  <c r="AN28" i="64" a="1"/>
  <c r="AN28" i="64" s="1"/>
  <c r="AL28" i="64" a="1"/>
  <c r="AL28" i="64" s="1"/>
  <c r="AJ28" i="64" a="1"/>
  <c r="AJ28" i="64" s="1"/>
  <c r="AN27" i="64" a="1"/>
  <c r="AN27" i="64" s="1"/>
  <c r="AL27" i="64" a="1"/>
  <c r="AL27" i="64" s="1"/>
  <c r="AJ27" i="64" a="1"/>
  <c r="AJ27" i="64" s="1"/>
  <c r="AN26" i="64" a="1"/>
  <c r="AN26" i="64" s="1"/>
  <c r="AL26" i="64" a="1"/>
  <c r="AL26" i="64" s="1"/>
  <c r="AJ26" i="64" a="1"/>
  <c r="AJ26" i="64" s="1"/>
  <c r="AN25" i="64" a="1"/>
  <c r="AN25" i="64" s="1"/>
  <c r="AL25" i="64" a="1"/>
  <c r="AL25" i="64" s="1"/>
  <c r="AJ25" i="64" a="1"/>
  <c r="AJ25" i="64" s="1"/>
  <c r="AN24" i="64" a="1"/>
  <c r="AN24" i="64" s="1"/>
  <c r="AL24" i="64" a="1"/>
  <c r="AL24" i="64" s="1"/>
  <c r="AJ24" i="64" a="1"/>
  <c r="AJ24" i="64" s="1"/>
  <c r="AN23" i="64" a="1"/>
  <c r="AN23" i="64" s="1"/>
  <c r="AL23" i="64" a="1"/>
  <c r="AL23" i="64" s="1"/>
  <c r="AJ23" i="64" a="1"/>
  <c r="AJ23" i="64" s="1"/>
  <c r="AN22" i="64" a="1"/>
  <c r="AN22" i="64" s="1"/>
  <c r="AL22" i="64" a="1"/>
  <c r="AL22" i="64" s="1"/>
  <c r="AJ22" i="64" a="1"/>
  <c r="AJ22" i="64" s="1"/>
  <c r="AN21" i="64" a="1"/>
  <c r="AN21" i="64" s="1"/>
  <c r="AL21" i="64" a="1"/>
  <c r="AL21" i="64" s="1"/>
  <c r="AJ21" i="64" a="1"/>
  <c r="AJ21" i="64" s="1"/>
  <c r="AN20" i="64" a="1"/>
  <c r="AN20" i="64" s="1"/>
  <c r="AL20" i="64" a="1"/>
  <c r="AL20" i="64" s="1"/>
  <c r="AJ20" i="64" a="1"/>
  <c r="AJ20" i="64" s="1"/>
  <c r="R20" i="64" a="1"/>
  <c r="R20" i="64" s="1"/>
  <c r="R21" i="64" a="1"/>
  <c r="R21" i="64" s="1"/>
  <c r="R22" i="64" a="1"/>
  <c r="R22" i="64" s="1"/>
  <c r="R23" i="64" a="1"/>
  <c r="R23" i="64" s="1"/>
  <c r="R24" i="64" a="1"/>
  <c r="R24" i="64" s="1"/>
  <c r="R25" i="64" a="1"/>
  <c r="R25" i="64" s="1"/>
  <c r="R26" i="64" a="1"/>
  <c r="R26" i="64" s="1"/>
  <c r="R27" i="64" a="1"/>
  <c r="R27" i="64" s="1"/>
  <c r="R28" i="64" a="1"/>
  <c r="R28" i="64" s="1"/>
  <c r="R29" i="64" a="1"/>
  <c r="R29" i="64" s="1"/>
  <c r="R30" i="64" a="1"/>
  <c r="R30" i="64" s="1"/>
  <c r="R31" i="64" a="1"/>
  <c r="R31" i="64" s="1"/>
  <c r="R32" i="64" a="1"/>
  <c r="R32" i="64" s="1"/>
  <c r="R33" i="64" a="1"/>
  <c r="R33" i="64" s="1"/>
  <c r="P21" i="64" a="1"/>
  <c r="P21" i="64" s="1"/>
  <c r="P22" i="64" a="1"/>
  <c r="P22" i="64" s="1"/>
  <c r="P23" i="64" a="1"/>
  <c r="P23" i="64" s="1"/>
  <c r="P24" i="64" a="1"/>
  <c r="P24" i="64" s="1"/>
  <c r="P25" i="64" a="1"/>
  <c r="P25" i="64" s="1"/>
  <c r="P26" i="64" a="1"/>
  <c r="P26" i="64" s="1"/>
  <c r="P27" i="64" a="1"/>
  <c r="P27" i="64" s="1"/>
  <c r="P28" i="64" a="1"/>
  <c r="P28" i="64" s="1"/>
  <c r="P29" i="64" a="1"/>
  <c r="P29" i="64" s="1"/>
  <c r="P30" i="64" a="1"/>
  <c r="P30" i="64" s="1"/>
  <c r="P31" i="64" a="1"/>
  <c r="P31" i="64" s="1"/>
  <c r="P32" i="64" a="1"/>
  <c r="P32" i="64" s="1"/>
  <c r="P33" i="64" a="1"/>
  <c r="P33" i="64" s="1"/>
  <c r="G17" i="64" a="1"/>
  <c r="G17" i="64" s="1"/>
  <c r="G18" i="64" a="1"/>
  <c r="G18" i="64" s="1"/>
  <c r="G19" i="64" a="1"/>
  <c r="G19" i="64" s="1"/>
  <c r="G20" i="64" a="1"/>
  <c r="G20" i="64" s="1"/>
  <c r="G21" i="64" a="1"/>
  <c r="G21" i="64" s="1"/>
  <c r="G22" i="64" a="1"/>
  <c r="G22" i="64" s="1"/>
  <c r="G23" i="64" a="1"/>
  <c r="G23" i="64" s="1"/>
  <c r="G24" i="64" a="1"/>
  <c r="G24" i="64" s="1"/>
  <c r="G25" i="64" a="1"/>
  <c r="G25" i="64" s="1"/>
  <c r="G26" i="64" a="1"/>
  <c r="G26" i="64" s="1"/>
  <c r="G27" i="64" a="1"/>
  <c r="G27" i="64" s="1"/>
  <c r="G28" i="64" a="1"/>
  <c r="G28" i="64" s="1"/>
  <c r="G29" i="64" a="1"/>
  <c r="G29" i="64" s="1"/>
  <c r="G30" i="64" a="1"/>
  <c r="G30" i="64" s="1"/>
  <c r="G31" i="64" a="1"/>
  <c r="G31" i="64" s="1"/>
  <c r="G32" i="64" a="1"/>
  <c r="G32" i="64" s="1"/>
  <c r="G33" i="64" a="1"/>
  <c r="G33" i="64" s="1"/>
  <c r="E17" i="64" a="1"/>
  <c r="E17" i="64" s="1"/>
  <c r="E18" i="64" a="1"/>
  <c r="E18" i="64" s="1"/>
  <c r="E19" i="64" a="1"/>
  <c r="E19" i="64" s="1"/>
  <c r="E20" i="64" a="1"/>
  <c r="E20" i="64" s="1"/>
  <c r="E21" i="64" a="1"/>
  <c r="E21" i="64" s="1"/>
  <c r="E22" i="64" a="1"/>
  <c r="E22" i="64" s="1"/>
  <c r="E23" i="64" a="1"/>
  <c r="E23" i="64" s="1"/>
  <c r="E24" i="64" a="1"/>
  <c r="E24" i="64" s="1"/>
  <c r="E25" i="64" a="1"/>
  <c r="E25" i="64" s="1"/>
  <c r="E26" i="64" a="1"/>
  <c r="E26" i="64" s="1"/>
  <c r="E27" i="64" a="1"/>
  <c r="E27" i="64" s="1"/>
  <c r="E28" i="64" a="1"/>
  <c r="E28" i="64" s="1"/>
  <c r="E29" i="64" a="1"/>
  <c r="E29" i="64" s="1"/>
  <c r="E30" i="64" a="1"/>
  <c r="E30" i="64" s="1"/>
  <c r="E31" i="64" a="1"/>
  <c r="E31" i="64" s="1"/>
  <c r="E32" i="64" a="1"/>
  <c r="E32" i="64" s="1"/>
  <c r="E33" i="64" a="1"/>
  <c r="E33" i="64" s="1"/>
  <c r="C17" i="64" a="1"/>
  <c r="C17" i="64" s="1"/>
  <c r="C18" i="64" a="1"/>
  <c r="C18" i="64" s="1"/>
  <c r="C19" i="64" a="1"/>
  <c r="C19" i="64" s="1"/>
  <c r="C20" i="64" a="1"/>
  <c r="C20" i="64" s="1"/>
  <c r="C21" i="64" a="1"/>
  <c r="C21" i="64" s="1"/>
  <c r="C22" i="64" a="1"/>
  <c r="C22" i="64" s="1"/>
  <c r="C23" i="64" a="1"/>
  <c r="C23" i="64" s="1"/>
  <c r="C24" i="64" a="1"/>
  <c r="C24" i="64" s="1"/>
  <c r="C25" i="64" a="1"/>
  <c r="C25" i="64" s="1"/>
  <c r="C26" i="64" a="1"/>
  <c r="C26" i="64" s="1"/>
  <c r="C27" i="64" a="1"/>
  <c r="C27" i="64" s="1"/>
  <c r="C28" i="64" a="1"/>
  <c r="C28" i="64" s="1"/>
  <c r="C29" i="64" a="1"/>
  <c r="C29" i="64" s="1"/>
  <c r="C30" i="64" a="1"/>
  <c r="C30" i="64" s="1"/>
  <c r="C31" i="64" a="1"/>
  <c r="C31" i="64" s="1"/>
  <c r="C32" i="64" a="1"/>
  <c r="C32" i="64" s="1"/>
  <c r="C33" i="64" a="1"/>
  <c r="C33" i="64" s="1"/>
  <c r="AC33" i="64" a="1"/>
  <c r="AC33" i="64" s="1"/>
  <c r="AA33" i="64" a="1"/>
  <c r="AA33" i="64" s="1"/>
  <c r="Y33" i="64" a="1"/>
  <c r="Y33" i="64" s="1"/>
  <c r="AC32" i="64" a="1"/>
  <c r="AC32" i="64" s="1"/>
  <c r="AA32" i="64" a="1"/>
  <c r="AA32" i="64" s="1"/>
  <c r="Y32" i="64" a="1"/>
  <c r="Y32" i="64" s="1"/>
  <c r="AC31" i="64" a="1"/>
  <c r="AC31" i="64" s="1"/>
  <c r="AA31" i="64" a="1"/>
  <c r="AA31" i="64" s="1"/>
  <c r="Y31" i="64" a="1"/>
  <c r="Y31" i="64" s="1"/>
  <c r="AC30" i="64" a="1"/>
  <c r="AC30" i="64" s="1"/>
  <c r="AA30" i="64" a="1"/>
  <c r="AA30" i="64" s="1"/>
  <c r="Y30" i="64" a="1"/>
  <c r="Y30" i="64" s="1"/>
  <c r="AC29" i="64" a="1"/>
  <c r="AC29" i="64" s="1"/>
  <c r="AA29" i="64" a="1"/>
  <c r="AA29" i="64" s="1"/>
  <c r="Y29" i="64" a="1"/>
  <c r="Y29" i="64" s="1"/>
  <c r="AC28" i="64" a="1"/>
  <c r="AC28" i="64" s="1"/>
  <c r="AA28" i="64" a="1"/>
  <c r="AA28" i="64" s="1"/>
  <c r="Y28" i="64" a="1"/>
  <c r="Y28" i="64" s="1"/>
  <c r="AC27" i="64" a="1"/>
  <c r="AC27" i="64" s="1"/>
  <c r="AA27" i="64" a="1"/>
  <c r="AA27" i="64" s="1"/>
  <c r="Y27" i="64" a="1"/>
  <c r="Y27" i="64" s="1"/>
  <c r="AC26" i="64" a="1"/>
  <c r="AC26" i="64" s="1"/>
  <c r="AA26" i="64" a="1"/>
  <c r="AA26" i="64" s="1"/>
  <c r="Y26" i="64" a="1"/>
  <c r="Y26" i="64" s="1"/>
  <c r="AC25" i="64" a="1"/>
  <c r="AC25" i="64" s="1"/>
  <c r="AA25" i="64" a="1"/>
  <c r="AA25" i="64" s="1"/>
  <c r="Y25" i="64" a="1"/>
  <c r="Y25" i="64" s="1"/>
  <c r="AC24" i="64" a="1"/>
  <c r="AC24" i="64" s="1"/>
  <c r="AA24" i="64" a="1"/>
  <c r="AA24" i="64" s="1"/>
  <c r="Y24" i="64" a="1"/>
  <c r="Y24" i="64" s="1"/>
  <c r="AC23" i="64" a="1"/>
  <c r="AC23" i="64" s="1"/>
  <c r="AA23" i="64" a="1"/>
  <c r="AA23" i="64" s="1"/>
  <c r="Y23" i="64" a="1"/>
  <c r="Y23" i="64" s="1"/>
  <c r="AC22" i="64" a="1"/>
  <c r="AC22" i="64" s="1"/>
  <c r="AA22" i="64" a="1"/>
  <c r="AA22" i="64" s="1"/>
  <c r="Y22" i="64" a="1"/>
  <c r="Y22" i="64" s="1"/>
  <c r="AC21" i="64" a="1"/>
  <c r="AC21" i="64" s="1"/>
  <c r="AA21" i="64" a="1"/>
  <c r="AA21" i="64" s="1"/>
  <c r="Y21" i="64" a="1"/>
  <c r="Y21" i="64" s="1"/>
  <c r="AC20" i="64" a="1"/>
  <c r="AC20" i="64" s="1"/>
  <c r="AA20" i="64" a="1"/>
  <c r="AA20" i="64" s="1"/>
  <c r="Y20" i="64" a="1"/>
  <c r="Y20" i="64" s="1"/>
  <c r="N33" i="64" a="1"/>
  <c r="N33" i="64" s="1"/>
  <c r="N32" i="64" a="1"/>
  <c r="N32" i="64" s="1"/>
  <c r="N31" i="64" a="1"/>
  <c r="N31" i="64" s="1"/>
  <c r="N30" i="64" a="1"/>
  <c r="N30" i="64" s="1"/>
  <c r="N29" i="64" a="1"/>
  <c r="N29" i="64" s="1"/>
  <c r="N28" i="64" a="1"/>
  <c r="N28" i="64" s="1"/>
  <c r="N27" i="64" a="1"/>
  <c r="N27" i="64" s="1"/>
  <c r="N26" i="64" a="1"/>
  <c r="N26" i="64" s="1"/>
  <c r="N25" i="64" a="1"/>
  <c r="N25" i="64" s="1"/>
  <c r="N24" i="64" a="1"/>
  <c r="N24" i="64" s="1"/>
  <c r="N23" i="64" a="1"/>
  <c r="N23" i="64" s="1"/>
  <c r="N22" i="64" a="1"/>
  <c r="N22" i="64" s="1"/>
  <c r="N21" i="64" a="1"/>
  <c r="N21" i="64" s="1"/>
  <c r="N20" i="64" a="1"/>
  <c r="N20" i="64" s="1"/>
  <c r="Q4" i="64" l="1" a="1"/>
  <c r="Q4" i="64" s="1"/>
  <c r="R4" i="64" s="1"/>
  <c r="O7" i="64" a="1"/>
  <c r="O7" i="64" s="1"/>
  <c r="P7" i="64" s="1"/>
  <c r="M10" i="64" a="1"/>
  <c r="M10" i="64" s="1"/>
  <c r="N10" i="64" s="1"/>
  <c r="Q12" i="64" a="1"/>
  <c r="Q12" i="64" s="1"/>
  <c r="R12" i="64" s="1"/>
  <c r="D4" i="64" a="1"/>
  <c r="D4" i="64" s="1"/>
  <c r="E4" i="64" s="1"/>
  <c r="B6" i="64" a="1"/>
  <c r="B6" i="64" s="1"/>
  <c r="C6" i="64" s="1"/>
  <c r="B9" i="64" a="1"/>
  <c r="B9" i="64" s="1"/>
  <c r="C9" i="64" s="1"/>
  <c r="F10" i="64" a="1"/>
  <c r="F10" i="64" s="1"/>
  <c r="G10" i="64" s="1"/>
  <c r="AH6" i="66" a="1"/>
  <c r="AH6" i="66" s="1"/>
  <c r="AI6" i="66" s="1"/>
  <c r="AL8" i="66" a="1"/>
  <c r="AL8" i="66" s="1"/>
  <c r="AM8" i="66" s="1"/>
  <c r="AJ4" i="66" a="1"/>
  <c r="AJ4" i="66" s="1"/>
  <c r="AK4" i="66" s="1"/>
  <c r="X7" i="66" a="1"/>
  <c r="X7" i="66" s="1"/>
  <c r="Y7" i="66" s="1"/>
  <c r="AB9" i="66" a="1"/>
  <c r="AB9" i="66" s="1"/>
  <c r="AC9" i="66" s="1"/>
  <c r="Z12" i="66" a="1"/>
  <c r="Z12" i="66" s="1"/>
  <c r="AA12" i="66" s="1"/>
  <c r="X15" i="66" a="1"/>
  <c r="X15" i="66" s="1"/>
  <c r="Y15" i="66" s="1"/>
  <c r="Q7" i="66" a="1"/>
  <c r="Q7" i="66" s="1"/>
  <c r="R7" i="66" s="1"/>
  <c r="Q15" i="66" a="1"/>
  <c r="Q15" i="66" s="1"/>
  <c r="R15" i="66" s="1"/>
  <c r="O7" i="66" a="1"/>
  <c r="O7" i="66" s="1"/>
  <c r="P7" i="66" s="1"/>
  <c r="O15" i="66" a="1"/>
  <c r="O15" i="66" s="1"/>
  <c r="P15" i="66" s="1"/>
  <c r="M7" i="66" a="1"/>
  <c r="M7" i="66" s="1"/>
  <c r="N7" i="66" s="1"/>
  <c r="M15" i="66" a="1"/>
  <c r="M15" i="66" s="1"/>
  <c r="N15" i="66" s="1"/>
  <c r="F7" i="66" a="1"/>
  <c r="F7" i="66" s="1"/>
  <c r="G7" i="66" s="1"/>
  <c r="F15" i="66" a="1"/>
  <c r="F15" i="66" s="1"/>
  <c r="G15" i="66" s="1"/>
  <c r="D10" i="66" a="1"/>
  <c r="D10" i="66" s="1"/>
  <c r="E10" i="66" s="1"/>
  <c r="F4" i="66" a="1"/>
  <c r="F4" i="66" s="1"/>
  <c r="I4" i="66" s="1"/>
  <c r="B11" i="66" a="1"/>
  <c r="B11" i="66" s="1"/>
  <c r="B13" i="66" a="1"/>
  <c r="B13" i="66" s="1"/>
  <c r="M5" i="64" a="1"/>
  <c r="M5" i="64" s="1"/>
  <c r="N5" i="64" s="1"/>
  <c r="Q7" i="64" a="1"/>
  <c r="Q7" i="64" s="1"/>
  <c r="R7" i="64" s="1"/>
  <c r="O10" i="64" a="1"/>
  <c r="O10" i="64" s="1"/>
  <c r="P10" i="64" s="1"/>
  <c r="M13" i="64" a="1"/>
  <c r="M13" i="64" s="1"/>
  <c r="N13" i="64" s="1"/>
  <c r="D9" i="64" a="1"/>
  <c r="D9" i="64" s="1"/>
  <c r="E9" i="64" s="1"/>
  <c r="B11" i="64" a="1"/>
  <c r="B11" i="64" s="1"/>
  <c r="C11" i="64" s="1"/>
  <c r="F12" i="64" a="1"/>
  <c r="F12" i="64" s="1"/>
  <c r="G12" i="64" s="1"/>
  <c r="F15" i="64" a="1"/>
  <c r="F15" i="64" s="1"/>
  <c r="G15" i="64" s="1"/>
  <c r="AJ6" i="66" a="1"/>
  <c r="AJ6" i="66" s="1"/>
  <c r="AK6" i="66" s="1"/>
  <c r="AH9" i="66" a="1"/>
  <c r="AH9" i="66" s="1"/>
  <c r="AI9" i="66" s="1"/>
  <c r="AH4" i="66" a="1"/>
  <c r="AH4" i="66" s="1"/>
  <c r="AI4" i="66" s="1"/>
  <c r="Z7" i="66" a="1"/>
  <c r="Z7" i="66" s="1"/>
  <c r="AA7" i="66" s="1"/>
  <c r="X10" i="66" a="1"/>
  <c r="X10" i="66" s="1"/>
  <c r="Y10" i="66" s="1"/>
  <c r="AB12" i="66" a="1"/>
  <c r="AB12" i="66" s="1"/>
  <c r="AC12" i="66" s="1"/>
  <c r="Z15" i="66" a="1"/>
  <c r="Z15" i="66" s="1"/>
  <c r="AA15" i="66" s="1"/>
  <c r="Q8" i="66" a="1"/>
  <c r="Q8" i="66" s="1"/>
  <c r="R8" i="66" s="1"/>
  <c r="Q16" i="66" a="1"/>
  <c r="Q16" i="66" s="1"/>
  <c r="R16" i="66" s="1"/>
  <c r="O8" i="66" a="1"/>
  <c r="O8" i="66" s="1"/>
  <c r="P8" i="66" s="1"/>
  <c r="O16" i="66" a="1"/>
  <c r="O16" i="66" s="1"/>
  <c r="P16" i="66" s="1"/>
  <c r="M8" i="66" a="1"/>
  <c r="M8" i="66" s="1"/>
  <c r="N8" i="66" s="1"/>
  <c r="M16" i="66" a="1"/>
  <c r="M16" i="66" s="1"/>
  <c r="N16" i="66" s="1"/>
  <c r="F8" i="66" a="1"/>
  <c r="F8" i="66" s="1"/>
  <c r="G8" i="66" s="1"/>
  <c r="F16" i="66" a="1"/>
  <c r="F16" i="66" s="1"/>
  <c r="G16" i="66" s="1"/>
  <c r="D11" i="66" a="1"/>
  <c r="D11" i="66" s="1"/>
  <c r="E11" i="66" s="1"/>
  <c r="D4" i="66" a="1"/>
  <c r="D4" i="66" s="1"/>
  <c r="E4" i="66" s="1"/>
  <c r="B12" i="66" a="1"/>
  <c r="B12" i="66" s="1"/>
  <c r="C12" i="66" s="1"/>
  <c r="B15" i="66" a="1"/>
  <c r="B15" i="66" s="1"/>
  <c r="C15" i="66" s="1"/>
  <c r="O5" i="64" a="1"/>
  <c r="O5" i="64" s="1"/>
  <c r="P5" i="64" s="1"/>
  <c r="M8" i="64" a="1"/>
  <c r="M8" i="64" s="1"/>
  <c r="N8" i="64" s="1"/>
  <c r="Q10" i="64" a="1"/>
  <c r="Q10" i="64" s="1"/>
  <c r="R10" i="64" s="1"/>
  <c r="O13" i="64" a="1"/>
  <c r="O13" i="64" s="1"/>
  <c r="P13" i="64" s="1"/>
  <c r="F4" i="64" a="1"/>
  <c r="F4" i="64" s="1"/>
  <c r="G4" i="64" s="1"/>
  <c r="F7" i="64" a="1"/>
  <c r="F7" i="64" s="1"/>
  <c r="G7" i="64" s="1"/>
  <c r="F9" i="64" a="1"/>
  <c r="F9" i="64" s="1"/>
  <c r="G9" i="64" s="1"/>
  <c r="D11" i="64" a="1"/>
  <c r="D11" i="64" s="1"/>
  <c r="E11" i="64" s="1"/>
  <c r="D14" i="64" a="1"/>
  <c r="D14" i="64" s="1"/>
  <c r="E14" i="64" s="1"/>
  <c r="F3" i="64" a="1"/>
  <c r="F3" i="64" s="1"/>
  <c r="AL6" i="66" a="1"/>
  <c r="AL6" i="66" s="1"/>
  <c r="AM6" i="66" s="1"/>
  <c r="AJ9" i="66" a="1"/>
  <c r="AJ9" i="66" s="1"/>
  <c r="AK9" i="66" s="1"/>
  <c r="X5" i="66" a="1"/>
  <c r="X5" i="66" s="1"/>
  <c r="Y5" i="66" s="1"/>
  <c r="AB7" i="66" a="1"/>
  <c r="AB7" i="66" s="1"/>
  <c r="AC7" i="66" s="1"/>
  <c r="Z10" i="66" a="1"/>
  <c r="Z10" i="66" s="1"/>
  <c r="AA10" i="66" s="1"/>
  <c r="X13" i="66" a="1"/>
  <c r="X13" i="66" s="1"/>
  <c r="Y13" i="66" s="1"/>
  <c r="AB15" i="66" a="1"/>
  <c r="AB15" i="66" s="1"/>
  <c r="AC15" i="66" s="1"/>
  <c r="Q17" i="66" a="1"/>
  <c r="Q17" i="66" s="1"/>
  <c r="R17" i="66" s="1"/>
  <c r="P9" i="66"/>
  <c r="O17" i="66" a="1"/>
  <c r="O17" i="66" s="1"/>
  <c r="P17" i="66" s="1"/>
  <c r="M17" i="66" a="1"/>
  <c r="M17" i="66" s="1"/>
  <c r="N17" i="66" s="1"/>
  <c r="F9" i="66" a="1"/>
  <c r="F9" i="66" s="1"/>
  <c r="G9" i="66" s="1"/>
  <c r="F17" i="66" a="1"/>
  <c r="F17" i="66" s="1"/>
  <c r="G17" i="66" s="1"/>
  <c r="D12" i="66" a="1"/>
  <c r="D12" i="66" s="1"/>
  <c r="E12" i="66" s="1"/>
  <c r="B5" i="66" a="1"/>
  <c r="B5" i="66" s="1"/>
  <c r="B4" i="66" a="1"/>
  <c r="B4" i="66" s="1"/>
  <c r="H4" i="66" s="1"/>
  <c r="Q5" i="64" a="1"/>
  <c r="Q5" i="64" s="1"/>
  <c r="R5" i="64" s="1"/>
  <c r="O8" i="64" a="1"/>
  <c r="O8" i="64" s="1"/>
  <c r="P8" i="64" s="1"/>
  <c r="M11" i="64" a="1"/>
  <c r="M11" i="64" s="1"/>
  <c r="N11" i="64" s="1"/>
  <c r="Q13" i="64" a="1"/>
  <c r="Q13" i="64" s="1"/>
  <c r="R13" i="64" s="1"/>
  <c r="D6" i="64" a="1"/>
  <c r="D6" i="64" s="1"/>
  <c r="E6" i="64" s="1"/>
  <c r="B8" i="64" a="1"/>
  <c r="B8" i="64" s="1"/>
  <c r="C8" i="64" s="1"/>
  <c r="F14" i="64" a="1"/>
  <c r="F14" i="64" s="1"/>
  <c r="G14" i="64" s="1"/>
  <c r="D3" i="64" a="1"/>
  <c r="D3" i="64" s="1"/>
  <c r="AH7" i="66" a="1"/>
  <c r="AH7" i="66" s="1"/>
  <c r="AI7" i="66" s="1"/>
  <c r="AL9" i="66" a="1"/>
  <c r="AL9" i="66" s="1"/>
  <c r="AM9" i="66" s="1"/>
  <c r="Z5" i="66" a="1"/>
  <c r="Z5" i="66" s="1"/>
  <c r="AA5" i="66" s="1"/>
  <c r="X8" i="66" a="1"/>
  <c r="X8" i="66" s="1"/>
  <c r="Y8" i="66" s="1"/>
  <c r="AB10" i="66" a="1"/>
  <c r="AB10" i="66" s="1"/>
  <c r="AC10" i="66" s="1"/>
  <c r="Z13" i="66" a="1"/>
  <c r="Z13" i="66" s="1"/>
  <c r="AA13" i="66" s="1"/>
  <c r="AB4" i="66" a="1"/>
  <c r="AB4" i="66" s="1"/>
  <c r="AC4" i="66" s="1"/>
  <c r="Q10" i="66" a="1"/>
  <c r="Q10" i="66" s="1"/>
  <c r="R10" i="66" s="1"/>
  <c r="Q18" i="66" a="1"/>
  <c r="Q18" i="66" s="1"/>
  <c r="R18" i="66" s="1"/>
  <c r="O10" i="66" a="1"/>
  <c r="O10" i="66" s="1"/>
  <c r="P10" i="66" s="1"/>
  <c r="O18" i="66" a="1"/>
  <c r="O18" i="66" s="1"/>
  <c r="P18" i="66" s="1"/>
  <c r="M10" i="66" a="1"/>
  <c r="M10" i="66" s="1"/>
  <c r="N10" i="66" s="1"/>
  <c r="M18" i="66" a="1"/>
  <c r="M18" i="66" s="1"/>
  <c r="N18" i="66" s="1"/>
  <c r="F10" i="66" a="1"/>
  <c r="F10" i="66" s="1"/>
  <c r="G10" i="66" s="1"/>
  <c r="D5" i="66" a="1"/>
  <c r="D5" i="66" s="1"/>
  <c r="E5" i="66" s="1"/>
  <c r="D13" i="66" a="1"/>
  <c r="D13" i="66" s="1"/>
  <c r="E13" i="66" s="1"/>
  <c r="B6" i="66" a="1"/>
  <c r="B6" i="66" s="1"/>
  <c r="B14" i="66" a="1"/>
  <c r="B14" i="66" s="1"/>
  <c r="B16" i="66" a="1"/>
  <c r="B16" i="66" s="1"/>
  <c r="C16" i="66" s="1"/>
  <c r="M6" i="64" a="1"/>
  <c r="M6" i="64" s="1"/>
  <c r="N6" i="64" s="1"/>
  <c r="Q8" i="64" a="1"/>
  <c r="Q8" i="64" s="1"/>
  <c r="R8" i="64" s="1"/>
  <c r="O11" i="64" a="1"/>
  <c r="O11" i="64" s="1"/>
  <c r="P11" i="64" s="1"/>
  <c r="Q3" i="64" a="1"/>
  <c r="Q3" i="64" s="1"/>
  <c r="R3" i="64" s="1"/>
  <c r="F6" i="64" a="1"/>
  <c r="F6" i="64" s="1"/>
  <c r="G6" i="64" s="1"/>
  <c r="D8" i="64" a="1"/>
  <c r="D8" i="64" s="1"/>
  <c r="E8" i="64" s="1"/>
  <c r="B10" i="64" a="1"/>
  <c r="B10" i="64" s="1"/>
  <c r="C10" i="64" s="1"/>
  <c r="B13" i="64" a="1"/>
  <c r="B13" i="64" s="1"/>
  <c r="C13" i="64" s="1"/>
  <c r="B15" i="64" a="1"/>
  <c r="B15" i="64" s="1"/>
  <c r="C15" i="64" s="1"/>
  <c r="B3" i="64" a="1"/>
  <c r="B3" i="64" s="1"/>
  <c r="C3" i="64" s="1"/>
  <c r="AJ7" i="66" a="1"/>
  <c r="AJ7" i="66" s="1"/>
  <c r="AK7" i="66" s="1"/>
  <c r="AH10" i="66" a="1"/>
  <c r="AH10" i="66" s="1"/>
  <c r="AI10" i="66" s="1"/>
  <c r="AB5" i="66" a="1"/>
  <c r="AB5" i="66" s="1"/>
  <c r="AC5" i="66" s="1"/>
  <c r="Z8" i="66" a="1"/>
  <c r="Z8" i="66" s="1"/>
  <c r="AA8" i="66" s="1"/>
  <c r="X11" i="66" a="1"/>
  <c r="X11" i="66" s="1"/>
  <c r="Y11" i="66" s="1"/>
  <c r="AB13" i="66" a="1"/>
  <c r="AB13" i="66" s="1"/>
  <c r="AC13" i="66" s="1"/>
  <c r="Z4" i="66" a="1"/>
  <c r="Z4" i="66" s="1"/>
  <c r="AA4" i="66" s="1"/>
  <c r="Q11" i="66" a="1"/>
  <c r="Q11" i="66" s="1"/>
  <c r="R11" i="66" s="1"/>
  <c r="Q19" i="66" a="1"/>
  <c r="Q19" i="66" s="1"/>
  <c r="R19" i="66" s="1"/>
  <c r="O11" i="66" a="1"/>
  <c r="O11" i="66" s="1"/>
  <c r="P11" i="66" s="1"/>
  <c r="O19" i="66" a="1"/>
  <c r="O19" i="66" s="1"/>
  <c r="P19" i="66" s="1"/>
  <c r="M11" i="66" a="1"/>
  <c r="M11" i="66" s="1"/>
  <c r="N11" i="66" s="1"/>
  <c r="M19" i="66" a="1"/>
  <c r="M19" i="66" s="1"/>
  <c r="N19" i="66" s="1"/>
  <c r="F11" i="66" a="1"/>
  <c r="F11" i="66" s="1"/>
  <c r="G11" i="66" s="1"/>
  <c r="D6" i="66" a="1"/>
  <c r="D6" i="66" s="1"/>
  <c r="E6" i="66" s="1"/>
  <c r="D14" i="66" a="1"/>
  <c r="D14" i="66" s="1"/>
  <c r="E14" i="66" s="1"/>
  <c r="B7" i="66" a="1"/>
  <c r="B7" i="66" s="1"/>
  <c r="C7" i="66" s="1"/>
  <c r="O6" i="64" a="1"/>
  <c r="O6" i="64" s="1"/>
  <c r="P6" i="64" s="1"/>
  <c r="M9" i="64" a="1"/>
  <c r="M9" i="64" s="1"/>
  <c r="N9" i="64" s="1"/>
  <c r="Q11" i="64" a="1"/>
  <c r="Q11" i="64" s="1"/>
  <c r="R11" i="64" s="1"/>
  <c r="O3" i="64" a="1"/>
  <c r="O3" i="64" s="1"/>
  <c r="P3" i="64" s="1"/>
  <c r="B5" i="64" a="1"/>
  <c r="B5" i="64" s="1"/>
  <c r="C5" i="64" s="1"/>
  <c r="B7" i="64" a="1"/>
  <c r="B7" i="64" s="1"/>
  <c r="C7" i="64" s="1"/>
  <c r="F8" i="64" a="1"/>
  <c r="F8" i="64" s="1"/>
  <c r="G8" i="64" s="1"/>
  <c r="F11" i="64" a="1"/>
  <c r="F11" i="64" s="1"/>
  <c r="G11" i="64" s="1"/>
  <c r="D13" i="64" a="1"/>
  <c r="D13" i="64" s="1"/>
  <c r="E13" i="64" s="1"/>
  <c r="AH5" i="66" a="1"/>
  <c r="AH5" i="66" s="1"/>
  <c r="AI5" i="66" s="1"/>
  <c r="AL7" i="66" a="1"/>
  <c r="AL7" i="66" s="1"/>
  <c r="AM7" i="66" s="1"/>
  <c r="AJ10" i="66" a="1"/>
  <c r="AJ10" i="66" s="1"/>
  <c r="AK10" i="66" s="1"/>
  <c r="X6" i="66" a="1"/>
  <c r="X6" i="66" s="1"/>
  <c r="Y6" i="66" s="1"/>
  <c r="AB8" i="66" a="1"/>
  <c r="AB8" i="66" s="1"/>
  <c r="AC8" i="66" s="1"/>
  <c r="Z11" i="66" a="1"/>
  <c r="Z11" i="66" s="1"/>
  <c r="AA11" i="66" s="1"/>
  <c r="X14" i="66" a="1"/>
  <c r="X14" i="66" s="1"/>
  <c r="Y14" i="66" s="1"/>
  <c r="X4" i="66" a="1"/>
  <c r="X4" i="66" s="1"/>
  <c r="Y4" i="66" s="1"/>
  <c r="Q12" i="66" a="1"/>
  <c r="Q12" i="66" s="1"/>
  <c r="R12" i="66" s="1"/>
  <c r="Q4" i="66" a="1"/>
  <c r="Q4" i="66" s="1"/>
  <c r="R4" i="66" s="1"/>
  <c r="O12" i="66" a="1"/>
  <c r="O12" i="66" s="1"/>
  <c r="P12" i="66" s="1"/>
  <c r="O4" i="66" a="1"/>
  <c r="O4" i="66" s="1"/>
  <c r="P4" i="66" s="1"/>
  <c r="M12" i="66" a="1"/>
  <c r="M12" i="66" s="1"/>
  <c r="N12" i="66" s="1"/>
  <c r="M4" i="66" a="1"/>
  <c r="M4" i="66" s="1"/>
  <c r="N4" i="66" s="1"/>
  <c r="F12" i="66" a="1"/>
  <c r="F12" i="66" s="1"/>
  <c r="D7" i="66" a="1"/>
  <c r="D7" i="66" s="1"/>
  <c r="D15" i="66" a="1"/>
  <c r="D15" i="66" s="1"/>
  <c r="E15" i="66" s="1"/>
  <c r="B8" i="66" a="1"/>
  <c r="B8" i="66" s="1"/>
  <c r="C8" i="66" s="1"/>
  <c r="B17" i="66" a="1"/>
  <c r="B17" i="66" s="1"/>
  <c r="M4" i="64" a="1"/>
  <c r="M4" i="64" s="1"/>
  <c r="N4" i="64" s="1"/>
  <c r="Q6" i="64" a="1"/>
  <c r="Q6" i="64" s="1"/>
  <c r="R6" i="64" s="1"/>
  <c r="O9" i="64" a="1"/>
  <c r="O9" i="64" s="1"/>
  <c r="P9" i="64" s="1"/>
  <c r="M12" i="64" a="1"/>
  <c r="M12" i="64" s="1"/>
  <c r="N12" i="64" s="1"/>
  <c r="M3" i="64" a="1"/>
  <c r="M3" i="64" s="1"/>
  <c r="N3" i="64" s="1"/>
  <c r="D5" i="64" a="1"/>
  <c r="D5" i="64" s="1"/>
  <c r="E5" i="64" s="1"/>
  <c r="B12" i="64" a="1"/>
  <c r="B12" i="64" s="1"/>
  <c r="C12" i="64" s="1"/>
  <c r="F13" i="64" a="1"/>
  <c r="F13" i="64" s="1"/>
  <c r="G13" i="64" s="1"/>
  <c r="D15" i="64" a="1"/>
  <c r="D15" i="64" s="1"/>
  <c r="E15" i="64" s="1"/>
  <c r="AJ5" i="66" a="1"/>
  <c r="AJ5" i="66" s="1"/>
  <c r="AK5" i="66" s="1"/>
  <c r="AH8" i="66" a="1"/>
  <c r="AH8" i="66" s="1"/>
  <c r="AI8" i="66" s="1"/>
  <c r="AL10" i="66" a="1"/>
  <c r="AL10" i="66" s="1"/>
  <c r="AM10" i="66" s="1"/>
  <c r="Z6" i="66" a="1"/>
  <c r="Z6" i="66" s="1"/>
  <c r="AA6" i="66" s="1"/>
  <c r="X9" i="66" a="1"/>
  <c r="X9" i="66" s="1"/>
  <c r="Y9" i="66" s="1"/>
  <c r="AB11" i="66" a="1"/>
  <c r="AB11" i="66" s="1"/>
  <c r="AC11" i="66" s="1"/>
  <c r="Z14" i="66" a="1"/>
  <c r="Z14" i="66" s="1"/>
  <c r="AA14" i="66" s="1"/>
  <c r="Q5" i="66" a="1"/>
  <c r="Q5" i="66" s="1"/>
  <c r="R5" i="66" s="1"/>
  <c r="Q13" i="66" a="1"/>
  <c r="Q13" i="66" s="1"/>
  <c r="R13" i="66" s="1"/>
  <c r="O5" i="66" a="1"/>
  <c r="O5" i="66" s="1"/>
  <c r="P5" i="66" s="1"/>
  <c r="O13" i="66" a="1"/>
  <c r="O13" i="66" s="1"/>
  <c r="P13" i="66" s="1"/>
  <c r="M5" i="66" a="1"/>
  <c r="M5" i="66" s="1"/>
  <c r="N5" i="66" s="1"/>
  <c r="M13" i="66" a="1"/>
  <c r="M13" i="66" s="1"/>
  <c r="N13" i="66" s="1"/>
  <c r="F5" i="66" a="1"/>
  <c r="F5" i="66" s="1"/>
  <c r="G5" i="66" s="1"/>
  <c r="F13" i="66" a="1"/>
  <c r="F13" i="66" s="1"/>
  <c r="G13" i="66" s="1"/>
  <c r="D8" i="66" a="1"/>
  <c r="D8" i="66" s="1"/>
  <c r="E8" i="66" s="1"/>
  <c r="D16" i="66" a="1"/>
  <c r="D16" i="66" s="1"/>
  <c r="E16" i="66" s="1"/>
  <c r="B9" i="66" a="1"/>
  <c r="B9" i="66" s="1"/>
  <c r="B10" i="66" a="1"/>
  <c r="B10" i="66" s="1"/>
  <c r="O4" i="64" a="1"/>
  <c r="O4" i="64" s="1"/>
  <c r="P4" i="64" s="1"/>
  <c r="M7" i="64" a="1"/>
  <c r="M7" i="64" s="1"/>
  <c r="N7" i="64" s="1"/>
  <c r="Q9" i="64" a="1"/>
  <c r="Q9" i="64" s="1"/>
  <c r="R9" i="64" s="1"/>
  <c r="O12" i="64" a="1"/>
  <c r="O12" i="64" s="1"/>
  <c r="P12" i="64" s="1"/>
  <c r="B4" i="64" a="1"/>
  <c r="B4" i="64" s="1"/>
  <c r="C4" i="64" s="1"/>
  <c r="F5" i="64" a="1"/>
  <c r="F5" i="64" s="1"/>
  <c r="G5" i="64" s="1"/>
  <c r="D7" i="64" a="1"/>
  <c r="D7" i="64" s="1"/>
  <c r="E7" i="64" s="1"/>
  <c r="D10" i="64" a="1"/>
  <c r="D10" i="64" s="1"/>
  <c r="E10" i="64" s="1"/>
  <c r="D12" i="64" a="1"/>
  <c r="D12" i="64" s="1"/>
  <c r="E12" i="64" s="1"/>
  <c r="B14" i="64" a="1"/>
  <c r="B14" i="64" s="1"/>
  <c r="C14" i="64" s="1"/>
  <c r="AL5" i="66" a="1"/>
  <c r="AL5" i="66" s="1"/>
  <c r="AM5" i="66" s="1"/>
  <c r="AJ8" i="66" a="1"/>
  <c r="AJ8" i="66" s="1"/>
  <c r="AK8" i="66" s="1"/>
  <c r="AL4" i="66" a="1"/>
  <c r="AL4" i="66" s="1"/>
  <c r="AM4" i="66" s="1"/>
  <c r="AB6" i="66" a="1"/>
  <c r="AB6" i="66" s="1"/>
  <c r="AC6" i="66" s="1"/>
  <c r="Z9" i="66" a="1"/>
  <c r="Z9" i="66" s="1"/>
  <c r="AA9" i="66" s="1"/>
  <c r="X12" i="66" a="1"/>
  <c r="X12" i="66" s="1"/>
  <c r="Y12" i="66" s="1"/>
  <c r="AB14" i="66" a="1"/>
  <c r="AB14" i="66" s="1"/>
  <c r="AC14" i="66" s="1"/>
  <c r="Q6" i="66" a="1"/>
  <c r="Q6" i="66" s="1"/>
  <c r="R6" i="66" s="1"/>
  <c r="Q14" i="66" a="1"/>
  <c r="Q14" i="66" s="1"/>
  <c r="R14" i="66" s="1"/>
  <c r="O6" i="66" a="1"/>
  <c r="O6" i="66" s="1"/>
  <c r="P6" i="66" s="1"/>
  <c r="O14" i="66" a="1"/>
  <c r="O14" i="66" s="1"/>
  <c r="P14" i="66" s="1"/>
  <c r="M6" i="66" a="1"/>
  <c r="M6" i="66" s="1"/>
  <c r="N6" i="66" s="1"/>
  <c r="M14" i="66" a="1"/>
  <c r="M14" i="66" s="1"/>
  <c r="N14" i="66" s="1"/>
  <c r="F6" i="66" a="1"/>
  <c r="F6" i="66" s="1"/>
  <c r="G6" i="66" s="1"/>
  <c r="F14" i="66" a="1"/>
  <c r="F14" i="66" s="1"/>
  <c r="G14" i="66" s="1"/>
  <c r="D9" i="66" a="1"/>
  <c r="D9" i="66" s="1"/>
  <c r="E9" i="66" s="1"/>
  <c r="D17" i="66" a="1"/>
  <c r="D17" i="66" s="1"/>
  <c r="E17" i="66" s="1"/>
  <c r="H13" i="66"/>
  <c r="I7" i="66"/>
  <c r="H10" i="66"/>
  <c r="I12" i="66"/>
  <c r="G12" i="66"/>
  <c r="C14" i="66"/>
  <c r="C6" i="66"/>
  <c r="I16" i="66"/>
  <c r="I8" i="66"/>
  <c r="C13" i="66"/>
  <c r="C5" i="66"/>
  <c r="H16" i="66"/>
  <c r="H12" i="66"/>
  <c r="H8" i="66"/>
  <c r="G4" i="66"/>
  <c r="I15" i="66"/>
  <c r="I11" i="66"/>
  <c r="C11" i="66"/>
  <c r="H15" i="66"/>
  <c r="H7" i="66"/>
  <c r="C4" i="66"/>
  <c r="C10" i="66"/>
  <c r="I10" i="66"/>
  <c r="C17" i="66"/>
  <c r="C9" i="66"/>
  <c r="I9" i="66"/>
  <c r="I5" i="66"/>
  <c r="S8" i="66"/>
  <c r="B13" i="67"/>
  <c r="S34" i="67"/>
  <c r="S31" i="67"/>
  <c r="S27" i="67"/>
  <c r="S20" i="67"/>
  <c r="S35" i="67"/>
  <c r="S17" i="67"/>
  <c r="S15" i="67"/>
  <c r="B20" i="67"/>
  <c r="S25" i="67"/>
  <c r="S8" i="67"/>
  <c r="S13" i="67"/>
  <c r="S28" i="67"/>
  <c r="S6" i="67"/>
  <c r="B35" i="67"/>
  <c r="B27" i="67"/>
  <c r="S32" i="67"/>
  <c r="B34" i="67"/>
  <c r="B25" i="67"/>
  <c r="B17" i="67"/>
  <c r="B8" i="67"/>
  <c r="B31" i="67"/>
  <c r="B15" i="67"/>
  <c r="B30" i="67"/>
  <c r="B26" i="67"/>
  <c r="B9" i="67"/>
  <c r="AE13" i="66"/>
  <c r="S4" i="66"/>
  <c r="S15" i="66"/>
  <c r="AE7" i="66"/>
  <c r="AO7" i="66"/>
  <c r="AN10" i="66"/>
  <c r="AO10" i="66"/>
  <c r="AD10" i="66"/>
  <c r="AD5" i="66"/>
  <c r="AE15" i="66"/>
  <c r="AD8" i="66"/>
  <c r="AE10" i="66"/>
  <c r="AD11" i="66"/>
  <c r="AE5" i="66"/>
  <c r="AE8" i="66"/>
  <c r="AE11" i="66"/>
  <c r="AD15" i="66"/>
  <c r="S9" i="66"/>
  <c r="T11" i="66"/>
  <c r="T4" i="66"/>
  <c r="S5" i="66"/>
  <c r="T10" i="66"/>
  <c r="S16" i="66"/>
  <c r="S19" i="66"/>
  <c r="T16" i="66"/>
  <c r="T19" i="66"/>
  <c r="T5" i="66"/>
  <c r="S12" i="66"/>
  <c r="T9" i="66"/>
  <c r="T17" i="66"/>
  <c r="S11" i="66"/>
  <c r="T8" i="66"/>
  <c r="T12" i="66"/>
  <c r="S18" i="66"/>
  <c r="AE9" i="66" l="1"/>
  <c r="AE6" i="66"/>
  <c r="AD6" i="66"/>
  <c r="I13" i="66"/>
  <c r="AD12" i="66"/>
  <c r="AO8" i="66"/>
  <c r="AO5" i="66"/>
  <c r="AN5" i="66"/>
  <c r="S14" i="66"/>
  <c r="B14" i="67"/>
  <c r="T14" i="66"/>
  <c r="H9" i="66"/>
  <c r="AE14" i="66"/>
  <c r="I17" i="66"/>
  <c r="S13" i="66"/>
  <c r="I6" i="66"/>
  <c r="I14" i="66"/>
  <c r="T6" i="66"/>
  <c r="H6" i="66"/>
  <c r="S6" i="66"/>
  <c r="H14" i="66"/>
  <c r="H17" i="66"/>
  <c r="H11" i="66"/>
  <c r="H5" i="66"/>
  <c r="S18" i="67"/>
  <c r="AO6" i="66"/>
  <c r="AN8" i="66"/>
  <c r="AD13" i="66"/>
  <c r="S10" i="66"/>
  <c r="T15" i="66"/>
  <c r="S17" i="66"/>
  <c r="T18" i="66"/>
  <c r="AN9" i="66"/>
  <c r="AD14" i="66"/>
  <c r="AE12" i="66"/>
  <c r="T13" i="66"/>
  <c r="AD4" i="66"/>
  <c r="S7" i="66"/>
  <c r="AD7" i="66"/>
  <c r="B23" i="67"/>
  <c r="B21" i="67"/>
  <c r="B28" i="67"/>
  <c r="AE3" i="64"/>
  <c r="AD15" i="64"/>
  <c r="S12" i="67"/>
  <c r="S23" i="67"/>
  <c r="AN6" i="66"/>
  <c r="AE4" i="66"/>
  <c r="S5" i="67"/>
  <c r="S10" i="67"/>
  <c r="B22" i="67"/>
  <c r="B19" i="67"/>
  <c r="B32" i="67"/>
  <c r="S16" i="67"/>
  <c r="B18" i="67"/>
  <c r="B5" i="67"/>
  <c r="S14" i="67"/>
  <c r="S22" i="67"/>
  <c r="B12" i="67"/>
  <c r="S9" i="67"/>
  <c r="B16" i="67"/>
  <c r="S30" i="67"/>
  <c r="B6" i="67"/>
  <c r="S26" i="67"/>
  <c r="S21" i="67"/>
  <c r="B10" i="67"/>
  <c r="AE10" i="64"/>
  <c r="T7" i="66"/>
  <c r="S19" i="67"/>
  <c r="AE15" i="64"/>
  <c r="S11" i="67"/>
  <c r="B11" i="67"/>
  <c r="S29" i="67"/>
  <c r="B29" i="67"/>
  <c r="S7" i="67"/>
  <c r="B7" i="67"/>
  <c r="S24" i="67"/>
  <c r="B24" i="67"/>
  <c r="S33" i="67"/>
  <c r="B33" i="67"/>
  <c r="AD10" i="64"/>
  <c r="AD5" i="64"/>
  <c r="AE11" i="64"/>
  <c r="AD11" i="64"/>
  <c r="AD7" i="64"/>
  <c r="AE6" i="64"/>
  <c r="AE5" i="64"/>
  <c r="AD13" i="64"/>
  <c r="AD9" i="66"/>
  <c r="AN7" i="66"/>
  <c r="AD8" i="64"/>
  <c r="AE8" i="64"/>
  <c r="AD14" i="64"/>
  <c r="AE9" i="64"/>
  <c r="AN4" i="66"/>
  <c r="AD6" i="64"/>
  <c r="AE7" i="64"/>
  <c r="AE13" i="64"/>
  <c r="AO9" i="66"/>
  <c r="AD3" i="64"/>
  <c r="AD12" i="64"/>
  <c r="AE14" i="64"/>
  <c r="AE4" i="64"/>
  <c r="AD9" i="64"/>
  <c r="AD4" i="64"/>
  <c r="AO4" i="66"/>
  <c r="AE12" i="64"/>
  <c r="T5" i="64"/>
  <c r="T8" i="64"/>
  <c r="T3" i="64"/>
  <c r="T4" i="64"/>
  <c r="T9" i="64"/>
  <c r="T11" i="64"/>
  <c r="T10" i="64"/>
  <c r="T6" i="64"/>
  <c r="S13" i="64"/>
  <c r="T13" i="64"/>
  <c r="T7" i="64"/>
  <c r="T12" i="64"/>
  <c r="S3" i="64"/>
  <c r="S5" i="64"/>
  <c r="S11" i="64"/>
  <c r="S7" i="64"/>
  <c r="S4" i="64"/>
  <c r="S12" i="64"/>
  <c r="S6" i="64"/>
  <c r="S10" i="64"/>
  <c r="S8" i="64"/>
  <c r="S9" i="64"/>
  <c r="F18" i="28" a="1"/>
  <c r="F18" i="28" s="1"/>
  <c r="G18" i="28" s="1"/>
  <c r="H18" i="28" a="1"/>
  <c r="H18" i="28" s="1"/>
  <c r="I18" i="28" s="1"/>
  <c r="H33" i="28" a="1"/>
  <c r="H33" i="28" s="1"/>
  <c r="I33" i="28" s="1"/>
  <c r="F33" i="28" a="1"/>
  <c r="F33" i="28" s="1"/>
  <c r="G33" i="28" s="1"/>
  <c r="D33" i="28" a="1"/>
  <c r="D33" i="28" s="1"/>
  <c r="E33" i="28" s="1"/>
  <c r="H32" i="28" a="1"/>
  <c r="H32" i="28" s="1"/>
  <c r="I32" i="28" s="1"/>
  <c r="F32" i="28" a="1"/>
  <c r="F32" i="28" s="1"/>
  <c r="G32" i="28" s="1"/>
  <c r="D32" i="28" a="1"/>
  <c r="D32" i="28" s="1"/>
  <c r="E32" i="28" s="1"/>
  <c r="H31" i="28" a="1"/>
  <c r="H31" i="28" s="1"/>
  <c r="I31" i="28" s="1"/>
  <c r="F31" i="28" a="1"/>
  <c r="F31" i="28" s="1"/>
  <c r="G31" i="28" s="1"/>
  <c r="D31" i="28" a="1"/>
  <c r="D31" i="28" s="1"/>
  <c r="E31" i="28" s="1"/>
  <c r="H30" i="28" a="1"/>
  <c r="H30" i="28" s="1"/>
  <c r="I30" i="28" s="1"/>
  <c r="F30" i="28" a="1"/>
  <c r="F30" i="28" s="1"/>
  <c r="G30" i="28" s="1"/>
  <c r="D30" i="28" a="1"/>
  <c r="D30" i="28" s="1"/>
  <c r="E30" i="28" s="1"/>
  <c r="H29" i="28" a="1"/>
  <c r="H29" i="28" s="1"/>
  <c r="I29" i="28" s="1"/>
  <c r="F29" i="28" a="1"/>
  <c r="F29" i="28" s="1"/>
  <c r="G29" i="28" s="1"/>
  <c r="D29" i="28" a="1"/>
  <c r="D29" i="28" s="1"/>
  <c r="E29" i="28" s="1"/>
  <c r="H8" i="28" a="1"/>
  <c r="H8" i="28" s="1"/>
  <c r="I8" i="28" s="1"/>
  <c r="F8" i="28" a="1"/>
  <c r="F8" i="28" s="1"/>
  <c r="G8" i="28" s="1"/>
  <c r="D8" i="28" a="1"/>
  <c r="D8" i="28" s="1"/>
  <c r="E8" i="28" s="1"/>
  <c r="H4" i="28" a="1"/>
  <c r="H4" i="28" s="1"/>
  <c r="I4" i="28" s="1"/>
  <c r="F4" i="28" a="1"/>
  <c r="F4" i="28" s="1"/>
  <c r="G4" i="28" s="1"/>
  <c r="D4" i="28" a="1"/>
  <c r="D4" i="28" s="1"/>
  <c r="E4" i="28" s="1"/>
  <c r="H17" i="28" a="1"/>
  <c r="H17" i="28" s="1"/>
  <c r="I17" i="28" s="1"/>
  <c r="F17" i="28" a="1"/>
  <c r="F17" i="28" s="1"/>
  <c r="G17" i="28" s="1"/>
  <c r="D17" i="28" a="1"/>
  <c r="D17" i="28" s="1"/>
  <c r="E17" i="28" s="1"/>
  <c r="H3" i="28" a="1"/>
  <c r="H3" i="28" s="1"/>
  <c r="I3" i="28" s="1"/>
  <c r="F3" i="28" a="1"/>
  <c r="F3" i="28" s="1"/>
  <c r="G3" i="28" s="1"/>
  <c r="D3" i="28" a="1"/>
  <c r="D3" i="28" s="1"/>
  <c r="E3" i="28" s="1"/>
  <c r="H10" i="28" a="1"/>
  <c r="H10" i="28" s="1"/>
  <c r="I10" i="28" s="1"/>
  <c r="F10" i="28" a="1"/>
  <c r="F10" i="28" s="1"/>
  <c r="G10" i="28" s="1"/>
  <c r="D10" i="28" a="1"/>
  <c r="D10" i="28" s="1"/>
  <c r="E10" i="28" s="1"/>
  <c r="H6" i="28" a="1"/>
  <c r="H6" i="28" s="1"/>
  <c r="I6" i="28" s="1"/>
  <c r="F6" i="28" a="1"/>
  <c r="F6" i="28" s="1"/>
  <c r="G6" i="28" s="1"/>
  <c r="D6" i="28" a="1"/>
  <c r="D6" i="28" s="1"/>
  <c r="E6" i="28" s="1"/>
  <c r="H13" i="28" a="1"/>
  <c r="H13" i="28" s="1"/>
  <c r="I13" i="28" s="1"/>
  <c r="F13" i="28" a="1"/>
  <c r="F13" i="28" s="1"/>
  <c r="G13" i="28" s="1"/>
  <c r="D13" i="28" a="1"/>
  <c r="D13" i="28" s="1"/>
  <c r="E13" i="28" s="1"/>
  <c r="H11" i="28" a="1"/>
  <c r="H11" i="28" s="1"/>
  <c r="I11" i="28" s="1"/>
  <c r="F11" i="28" a="1"/>
  <c r="F11" i="28" s="1"/>
  <c r="G11" i="28" s="1"/>
  <c r="D11" i="28" a="1"/>
  <c r="D11" i="28" s="1"/>
  <c r="E11" i="28" s="1"/>
  <c r="H12" i="28" a="1"/>
  <c r="H12" i="28" s="1"/>
  <c r="I12" i="28" s="1"/>
  <c r="F12" i="28" a="1"/>
  <c r="F12" i="28" s="1"/>
  <c r="G12" i="28" s="1"/>
  <c r="D12" i="28" a="1"/>
  <c r="D12" i="28" s="1"/>
  <c r="E12" i="28" s="1"/>
  <c r="H15" i="28" a="1"/>
  <c r="H15" i="28" s="1"/>
  <c r="I15" i="28" s="1"/>
  <c r="F15" i="28" a="1"/>
  <c r="F15" i="28" s="1"/>
  <c r="G15" i="28" s="1"/>
  <c r="D15" i="28" a="1"/>
  <c r="D15" i="28" s="1"/>
  <c r="E15" i="28" s="1"/>
  <c r="H16" i="28" a="1"/>
  <c r="H16" i="28" s="1"/>
  <c r="I16" i="28" s="1"/>
  <c r="F16" i="28" a="1"/>
  <c r="F16" i="28" s="1"/>
  <c r="G16" i="28" s="1"/>
  <c r="D16" i="28" a="1"/>
  <c r="D16" i="28" s="1"/>
  <c r="E16" i="28" s="1"/>
  <c r="H5" i="28" a="1"/>
  <c r="H5" i="28" s="1"/>
  <c r="I5" i="28" s="1"/>
  <c r="F5" i="28" a="1"/>
  <c r="F5" i="28" s="1"/>
  <c r="G5" i="28" s="1"/>
  <c r="D5" i="28" a="1"/>
  <c r="D5" i="28" s="1"/>
  <c r="E5" i="28" s="1"/>
  <c r="H23" i="28" a="1"/>
  <c r="H23" i="28" s="1"/>
  <c r="I23" i="28" s="1"/>
  <c r="F23" i="28" a="1"/>
  <c r="F23" i="28" s="1"/>
  <c r="G23" i="28" s="1"/>
  <c r="D23" i="28" a="1"/>
  <c r="D23" i="28" s="1"/>
  <c r="E23" i="28" s="1"/>
  <c r="H24" i="28" a="1"/>
  <c r="H24" i="28" s="1"/>
  <c r="I24" i="28" s="1"/>
  <c r="F24" i="28" a="1"/>
  <c r="F24" i="28" s="1"/>
  <c r="G24" i="28" s="1"/>
  <c r="D24" i="28" a="1"/>
  <c r="D24" i="28" s="1"/>
  <c r="E24" i="28" s="1"/>
  <c r="H21" i="28" a="1"/>
  <c r="H21" i="28" s="1"/>
  <c r="I21" i="28" s="1"/>
  <c r="F21" i="28" a="1"/>
  <c r="F21" i="28" s="1"/>
  <c r="G21" i="28" s="1"/>
  <c r="D21" i="28" a="1"/>
  <c r="D21" i="28" s="1"/>
  <c r="E21" i="28" s="1"/>
  <c r="H28" i="28" a="1"/>
  <c r="H28" i="28" s="1"/>
  <c r="I28" i="28" s="1"/>
  <c r="F28" i="28" a="1"/>
  <c r="F28" i="28" s="1"/>
  <c r="G28" i="28" s="1"/>
  <c r="D28" i="28" a="1"/>
  <c r="D28" i="28" s="1"/>
  <c r="E28" i="28" s="1"/>
  <c r="H7" i="28" a="1"/>
  <c r="H7" i="28" s="1"/>
  <c r="I7" i="28" s="1"/>
  <c r="F7" i="28" a="1"/>
  <c r="F7" i="28" s="1"/>
  <c r="G7" i="28" s="1"/>
  <c r="D7" i="28" a="1"/>
  <c r="D7" i="28" s="1"/>
  <c r="E7" i="28" s="1"/>
  <c r="H20" i="28" a="1"/>
  <c r="H20" i="28" s="1"/>
  <c r="I20" i="28" s="1"/>
  <c r="F20" i="28" a="1"/>
  <c r="F20" i="28" s="1"/>
  <c r="G20" i="28" s="1"/>
  <c r="D20" i="28" a="1"/>
  <c r="D20" i="28" s="1"/>
  <c r="E20" i="28" s="1"/>
  <c r="H27" i="28" a="1"/>
  <c r="H27" i="28" s="1"/>
  <c r="I27" i="28" s="1"/>
  <c r="F27" i="28" a="1"/>
  <c r="F27" i="28" s="1"/>
  <c r="G27" i="28" s="1"/>
  <c r="D27" i="28" a="1"/>
  <c r="D27" i="28" s="1"/>
  <c r="E27" i="28" s="1"/>
  <c r="H14" i="28" a="1"/>
  <c r="H14" i="28" s="1"/>
  <c r="I14" i="28" s="1"/>
  <c r="F14" i="28" a="1"/>
  <c r="F14" i="28" s="1"/>
  <c r="G14" i="28" s="1"/>
  <c r="D14" i="28" a="1"/>
  <c r="D14" i="28" s="1"/>
  <c r="E14" i="28" s="1"/>
  <c r="H9" i="28" a="1"/>
  <c r="H9" i="28" s="1"/>
  <c r="I9" i="28" s="1"/>
  <c r="F9" i="28" a="1"/>
  <c r="F9" i="28" s="1"/>
  <c r="G9" i="28" s="1"/>
  <c r="D9" i="28" a="1"/>
  <c r="D9" i="28" s="1"/>
  <c r="E9" i="28" s="1"/>
  <c r="H19" i="28" a="1"/>
  <c r="H19" i="28" s="1"/>
  <c r="I19" i="28" s="1"/>
  <c r="F19" i="28" a="1"/>
  <c r="F19" i="28" s="1"/>
  <c r="G19" i="28" s="1"/>
  <c r="D19" i="28" a="1"/>
  <c r="D19" i="28" s="1"/>
  <c r="E19" i="28" s="1"/>
  <c r="H25" i="28" a="1"/>
  <c r="H25" i="28" s="1"/>
  <c r="I25" i="28" s="1"/>
  <c r="F25" i="28" a="1"/>
  <c r="F25" i="28" s="1"/>
  <c r="G25" i="28" s="1"/>
  <c r="D25" i="28" a="1"/>
  <c r="D25" i="28" s="1"/>
  <c r="E25" i="28" s="1"/>
  <c r="H22" i="28" a="1"/>
  <c r="H22" i="28" s="1"/>
  <c r="I22" i="28" s="1"/>
  <c r="F22" i="28" a="1"/>
  <c r="F22" i="28" s="1"/>
  <c r="G22" i="28" s="1"/>
  <c r="D22" i="28" a="1"/>
  <c r="D22" i="28" s="1"/>
  <c r="E22" i="28" s="1"/>
  <c r="H26" i="28" a="1"/>
  <c r="H26" i="28" s="1"/>
  <c r="I26" i="28" s="1"/>
  <c r="F26" i="28" a="1"/>
  <c r="F26" i="28" s="1"/>
  <c r="G26" i="28" s="1"/>
  <c r="D26" i="28" a="1"/>
  <c r="D26" i="28" s="1"/>
  <c r="E26" i="28" s="1"/>
  <c r="D18" i="28" a="1"/>
  <c r="D18" i="28" s="1"/>
  <c r="J18" i="28" l="1"/>
  <c r="E18" i="28"/>
  <c r="J17" i="28"/>
  <c r="J15" i="28"/>
  <c r="J20" i="28"/>
  <c r="J3" i="28"/>
  <c r="J10" i="28"/>
  <c r="J5" i="28"/>
  <c r="J14" i="28"/>
  <c r="J6" i="28"/>
  <c r="J23" i="28"/>
  <c r="J9" i="28"/>
  <c r="J32" i="28"/>
  <c r="J24" i="28"/>
  <c r="J19" i="28"/>
  <c r="J31" i="28"/>
  <c r="J30" i="28"/>
  <c r="J4" i="28"/>
  <c r="J16" i="28"/>
  <c r="J27" i="28"/>
  <c r="J21" i="28"/>
  <c r="J13" i="28"/>
  <c r="J33" i="28"/>
  <c r="J29" i="28"/>
  <c r="J11" i="28"/>
  <c r="J28" i="28"/>
  <c r="J25" i="28"/>
  <c r="J8" i="28"/>
  <c r="J12" i="28"/>
  <c r="J7" i="28"/>
  <c r="J22" i="28"/>
  <c r="J26" i="28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3" i="1"/>
  <c r="G3" i="1"/>
  <c r="G3" i="23"/>
  <c r="E4" i="23"/>
  <c r="E5" i="23"/>
  <c r="E6" i="23"/>
  <c r="E3" i="23"/>
  <c r="E3" i="64" l="1"/>
  <c r="I12" i="64" l="1"/>
  <c r="G3" i="64"/>
  <c r="H3" i="64"/>
  <c r="I3" i="64"/>
  <c r="I11" i="64" l="1"/>
  <c r="I5" i="64"/>
  <c r="H5" i="64"/>
  <c r="H13" i="64"/>
  <c r="I13" i="64"/>
  <c r="H15" i="64"/>
  <c r="I15" i="64"/>
  <c r="H4" i="64"/>
  <c r="I4" i="64"/>
  <c r="H7" i="64"/>
  <c r="I7" i="64"/>
  <c r="I14" i="64"/>
  <c r="H14" i="64"/>
  <c r="H10" i="64"/>
  <c r="I10" i="64"/>
  <c r="H8" i="64"/>
  <c r="I8" i="64"/>
  <c r="I6" i="64"/>
  <c r="H6" i="64"/>
  <c r="I9" i="64"/>
  <c r="H9" i="64"/>
  <c r="H11" i="64"/>
  <c r="H12" i="6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<sst xmlns="http://schemas.openxmlformats.org/spreadsheetml/2006/main" count="4931" uniqueCount="1764">
  <si>
    <t>INSCRIPTION ROSE CANETOISE -  BPCE SPORTS</t>
  </si>
  <si>
    <t>Prénom</t>
  </si>
  <si>
    <t>CELDA</t>
  </si>
  <si>
    <t>BP SUD</t>
  </si>
  <si>
    <t>BPALC</t>
  </si>
  <si>
    <t>BPAURA</t>
  </si>
  <si>
    <t>BPBFC</t>
  </si>
  <si>
    <t>BPCEIT</t>
  </si>
  <si>
    <t>BPCESA</t>
  </si>
  <si>
    <t>BPCESI</t>
  </si>
  <si>
    <t>BPGO</t>
  </si>
  <si>
    <t>BPMED</t>
  </si>
  <si>
    <t>BPOC</t>
  </si>
  <si>
    <t>BPRI</t>
  </si>
  <si>
    <t>BPVF</t>
  </si>
  <si>
    <t>CASDEN</t>
  </si>
  <si>
    <t>CCO</t>
  </si>
  <si>
    <t>CEAPC</t>
  </si>
  <si>
    <t>CEBFC</t>
  </si>
  <si>
    <t>CEBPL</t>
  </si>
  <si>
    <t>CECAZ</t>
  </si>
  <si>
    <t>CEGEE</t>
  </si>
  <si>
    <t>CEHDF</t>
  </si>
  <si>
    <t>CEIDF</t>
  </si>
  <si>
    <t>CELC</t>
  </si>
  <si>
    <t>CELR</t>
  </si>
  <si>
    <t>CEMP</t>
  </si>
  <si>
    <t>CEN</t>
  </si>
  <si>
    <t>CEPAC</t>
  </si>
  <si>
    <t>CEPAL</t>
  </si>
  <si>
    <t>CERA</t>
  </si>
  <si>
    <t>PALATINE</t>
  </si>
  <si>
    <t>DES</t>
  </si>
  <si>
    <t>FRANCK</t>
  </si>
  <si>
    <t>M</t>
  </si>
  <si>
    <t>FAITG</t>
  </si>
  <si>
    <t>BORIS</t>
  </si>
  <si>
    <t>LACOSTE</t>
  </si>
  <si>
    <t>MALLAURY</t>
  </si>
  <si>
    <t>ROUVRES</t>
  </si>
  <si>
    <t>ISABELLE</t>
  </si>
  <si>
    <t>MAYEUX</t>
  </si>
  <si>
    <t>Alicia</t>
  </si>
  <si>
    <t>NUSSBAUMER</t>
  </si>
  <si>
    <t>Chloe</t>
  </si>
  <si>
    <t>PALMIERI</t>
  </si>
  <si>
    <t>Michel</t>
  </si>
  <si>
    <t>ZUVIC</t>
  </si>
  <si>
    <t>Blandine</t>
  </si>
  <si>
    <t>LECHIPRE</t>
  </si>
  <si>
    <t>Jean-Christophe</t>
  </si>
  <si>
    <t>ESSLINGER</t>
  </si>
  <si>
    <t>Sophie</t>
  </si>
  <si>
    <t>Maxime</t>
  </si>
  <si>
    <t>SAUSSOL</t>
  </si>
  <si>
    <t>ALEXANDRA</t>
  </si>
  <si>
    <t>ROUSSEL</t>
  </si>
  <si>
    <t>MARC</t>
  </si>
  <si>
    <t>GARIN</t>
  </si>
  <si>
    <t xml:space="preserve">FRANCK </t>
  </si>
  <si>
    <t>MAGNAT</t>
  </si>
  <si>
    <t>MARJORIE</t>
  </si>
  <si>
    <t>GITENAY</t>
  </si>
  <si>
    <t>EMILIE</t>
  </si>
  <si>
    <t>CUEILLE</t>
  </si>
  <si>
    <t>william</t>
  </si>
  <si>
    <t xml:space="preserve">KRUG </t>
  </si>
  <si>
    <t>ALAIN</t>
  </si>
  <si>
    <t>BREIG</t>
  </si>
  <si>
    <t>PHILIPPE</t>
  </si>
  <si>
    <t>SIRUGUE</t>
  </si>
  <si>
    <t>Pierre Alexis</t>
  </si>
  <si>
    <t>GARNIER</t>
  </si>
  <si>
    <t>Louis</t>
  </si>
  <si>
    <t>Stéphane</t>
  </si>
  <si>
    <t>BACHELARD</t>
  </si>
  <si>
    <t>Sébastien</t>
  </si>
  <si>
    <t>BENSAID</t>
  </si>
  <si>
    <t>Léa</t>
  </si>
  <si>
    <t>GOVIN</t>
  </si>
  <si>
    <t>Mathieu</t>
  </si>
  <si>
    <t>FREIN</t>
  </si>
  <si>
    <t>Céline</t>
  </si>
  <si>
    <t>DIERICK</t>
  </si>
  <si>
    <t>Christophe</t>
  </si>
  <si>
    <t>OLLAGNIER</t>
  </si>
  <si>
    <t>Frédéric</t>
  </si>
  <si>
    <t>DUQUESNE</t>
  </si>
  <si>
    <t>Gaëtan</t>
  </si>
  <si>
    <t>LE BROCH</t>
  </si>
  <si>
    <t>David</t>
  </si>
  <si>
    <t>MENUT DENONFOUX</t>
  </si>
  <si>
    <t>Severine</t>
  </si>
  <si>
    <t>METRAL</t>
  </si>
  <si>
    <t>Benjamin</t>
  </si>
  <si>
    <t>Kévin</t>
  </si>
  <si>
    <t>MARCHESINI</t>
  </si>
  <si>
    <t>Aurélien</t>
  </si>
  <si>
    <t>ZAZIC</t>
  </si>
  <si>
    <t>MILAN</t>
  </si>
  <si>
    <t>HUMBERT</t>
  </si>
  <si>
    <t>OCEANE</t>
  </si>
  <si>
    <t>OUAHALOU</t>
  </si>
  <si>
    <t>Driffa</t>
  </si>
  <si>
    <t>DAVID</t>
  </si>
  <si>
    <t>LUCIE-ANNE</t>
  </si>
  <si>
    <t>GALTIER</t>
  </si>
  <si>
    <t>SEBASTIEN</t>
  </si>
  <si>
    <t>BORDESSOULLES</t>
  </si>
  <si>
    <t xml:space="preserve">Arnaud </t>
  </si>
  <si>
    <t>LEVESQUE</t>
  </si>
  <si>
    <t>Guillaume</t>
  </si>
  <si>
    <t>ATTOUI</t>
  </si>
  <si>
    <t>Samir</t>
  </si>
  <si>
    <t>VIROT</t>
  </si>
  <si>
    <t>Frederic</t>
  </si>
  <si>
    <t>BCHINI</t>
  </si>
  <si>
    <t>Nadége</t>
  </si>
  <si>
    <t>DOS SANTOS</t>
  </si>
  <si>
    <t>Nelson</t>
  </si>
  <si>
    <t>MONFRAY</t>
  </si>
  <si>
    <t>Laurent</t>
  </si>
  <si>
    <t>NGUYEN</t>
  </si>
  <si>
    <t>Nhan</t>
  </si>
  <si>
    <t>RUBINI</t>
  </si>
  <si>
    <t>Quentin</t>
  </si>
  <si>
    <t>BARATIER</t>
  </si>
  <si>
    <t>Lucie</t>
  </si>
  <si>
    <t>GRAIN</t>
  </si>
  <si>
    <t>Matthieu</t>
  </si>
  <si>
    <t>ROSSIGNOL</t>
  </si>
  <si>
    <t>François</t>
  </si>
  <si>
    <t>ANDEOLE</t>
  </si>
  <si>
    <t>Héloïse</t>
  </si>
  <si>
    <t>BRIENS</t>
  </si>
  <si>
    <t>Florian</t>
  </si>
  <si>
    <t>CARTIER</t>
  </si>
  <si>
    <t>Bruno</t>
  </si>
  <si>
    <t>DESMOTS</t>
  </si>
  <si>
    <t>Mélodie</t>
  </si>
  <si>
    <t>DESISLES</t>
  </si>
  <si>
    <t>Pascaline</t>
  </si>
  <si>
    <t>FAUCHARD</t>
  </si>
  <si>
    <t>Joël</t>
  </si>
  <si>
    <t>LAGREE</t>
  </si>
  <si>
    <t>LOUBOUTIN</t>
  </si>
  <si>
    <t>Françoise</t>
  </si>
  <si>
    <t>MOREL</t>
  </si>
  <si>
    <t>Josiane</t>
  </si>
  <si>
    <t xml:space="preserve">REZZAI </t>
  </si>
  <si>
    <t>Wessal</t>
  </si>
  <si>
    <t>TOURON</t>
  </si>
  <si>
    <t>Laurence</t>
  </si>
  <si>
    <t>TUTARD</t>
  </si>
  <si>
    <t>Aude</t>
  </si>
  <si>
    <t xml:space="preserve">VIARD </t>
  </si>
  <si>
    <t>Ludovic</t>
  </si>
  <si>
    <t>LE FLANCHEC</t>
  </si>
  <si>
    <t>Christine</t>
  </si>
  <si>
    <t>FLEURY</t>
  </si>
  <si>
    <t>PERON</t>
  </si>
  <si>
    <t>Dominique</t>
  </si>
  <si>
    <t>TARDIF</t>
  </si>
  <si>
    <t>Florent</t>
  </si>
  <si>
    <t xml:space="preserve">HONORE </t>
  </si>
  <si>
    <t xml:space="preserve">Wilfried </t>
  </si>
  <si>
    <t>SENGES</t>
  </si>
  <si>
    <t>Arnaud</t>
  </si>
  <si>
    <t xml:space="preserve">TRINEL </t>
  </si>
  <si>
    <t>Jacques</t>
  </si>
  <si>
    <t>GAULME</t>
  </si>
  <si>
    <t>Pierre Olivier</t>
  </si>
  <si>
    <t>BOTTA VENIER</t>
  </si>
  <si>
    <t>Véronique</t>
  </si>
  <si>
    <t>DI LUZIO</t>
  </si>
  <si>
    <t>Alexandra</t>
  </si>
  <si>
    <t>BINOT</t>
  </si>
  <si>
    <t>ARTIS-REY</t>
  </si>
  <si>
    <t>Ghislaine</t>
  </si>
  <si>
    <t>PERIE</t>
  </si>
  <si>
    <t>Jean-Luc</t>
  </si>
  <si>
    <t>PER</t>
  </si>
  <si>
    <t>FIAMAZZO</t>
  </si>
  <si>
    <t>MAUREL</t>
  </si>
  <si>
    <t>Elodie</t>
  </si>
  <si>
    <t>ARNAL</t>
  </si>
  <si>
    <t>Corinne</t>
  </si>
  <si>
    <t>SAINT-CRIT</t>
  </si>
  <si>
    <t>THECY</t>
  </si>
  <si>
    <t>FRANCOIS</t>
  </si>
  <si>
    <t>DE DAMPIERRE</t>
  </si>
  <si>
    <t>Philippe</t>
  </si>
  <si>
    <t xml:space="preserve">DELAGE </t>
  </si>
  <si>
    <t>Carole</t>
  </si>
  <si>
    <t>frédéric</t>
  </si>
  <si>
    <t xml:space="preserve">   HERFRAY</t>
  </si>
  <si>
    <t>cédric</t>
  </si>
  <si>
    <t>PLANQUE</t>
  </si>
  <si>
    <t>Vicencia</t>
  </si>
  <si>
    <t>CARUSO</t>
  </si>
  <si>
    <t>Romain</t>
  </si>
  <si>
    <t>DONARD</t>
  </si>
  <si>
    <t>CELINE</t>
  </si>
  <si>
    <t>LE MOULT</t>
  </si>
  <si>
    <t>ISKANDAROFF</t>
  </si>
  <si>
    <t>YENRICK</t>
  </si>
  <si>
    <t>HENG</t>
  </si>
  <si>
    <t>VINCENT</t>
  </si>
  <si>
    <t>MAHEUX</t>
  </si>
  <si>
    <t>JULIEN</t>
  </si>
  <si>
    <t>LAO</t>
  </si>
  <si>
    <t>JEREMY</t>
  </si>
  <si>
    <t>NICOLAS</t>
  </si>
  <si>
    <t>CLIN</t>
  </si>
  <si>
    <t>REMY</t>
  </si>
  <si>
    <t>EMMANUEL</t>
  </si>
  <si>
    <t>GOUBET</t>
  </si>
  <si>
    <t>AURELIE</t>
  </si>
  <si>
    <t>LAVACRY</t>
  </si>
  <si>
    <t>BUTAUD</t>
  </si>
  <si>
    <t>SANDRINE</t>
  </si>
  <si>
    <t>DEL GALLO</t>
  </si>
  <si>
    <t>Peter</t>
  </si>
  <si>
    <t>MARTINEZ</t>
  </si>
  <si>
    <t>Christian</t>
  </si>
  <si>
    <t>PLANTADE</t>
  </si>
  <si>
    <t>Baptiste</t>
  </si>
  <si>
    <t>ALLARD</t>
  </si>
  <si>
    <t xml:space="preserve">Olivier </t>
  </si>
  <si>
    <t>SELLETI</t>
  </si>
  <si>
    <t xml:space="preserve">Florian </t>
  </si>
  <si>
    <t>ANFOUSSI</t>
  </si>
  <si>
    <t xml:space="preserve">Alex </t>
  </si>
  <si>
    <t>LETT</t>
  </si>
  <si>
    <t>Francois</t>
  </si>
  <si>
    <t>BRISEBARRE</t>
  </si>
  <si>
    <t xml:space="preserve">Alkassandra </t>
  </si>
  <si>
    <t>JOLLIN</t>
  </si>
  <si>
    <t xml:space="preserve">Karine </t>
  </si>
  <si>
    <t>TUON</t>
  </si>
  <si>
    <t xml:space="preserve">Nathalie </t>
  </si>
  <si>
    <t>FERNANDES</t>
  </si>
  <si>
    <t>GONZALEZ</t>
  </si>
  <si>
    <t>LESTRADE</t>
  </si>
  <si>
    <t>FURIC</t>
  </si>
  <si>
    <t>William</t>
  </si>
  <si>
    <t>BERTON</t>
  </si>
  <si>
    <t>CADIX</t>
  </si>
  <si>
    <t>Joel</t>
  </si>
  <si>
    <t>ROZIER</t>
  </si>
  <si>
    <t>COSTE</t>
  </si>
  <si>
    <t>LABETA</t>
  </si>
  <si>
    <t>DOMINIQUE</t>
  </si>
  <si>
    <t>LAVAL</t>
  </si>
  <si>
    <t>ANAEL</t>
  </si>
  <si>
    <t>CHALUS</t>
  </si>
  <si>
    <t>BENOIT</t>
  </si>
  <si>
    <t>COMMIN</t>
  </si>
  <si>
    <t>JOUBERT</t>
  </si>
  <si>
    <t>ADELINE</t>
  </si>
  <si>
    <t xml:space="preserve">MOUGIN </t>
  </si>
  <si>
    <t>FAVROU</t>
  </si>
  <si>
    <t>BERNARD</t>
  </si>
  <si>
    <t>FRANGEUL</t>
  </si>
  <si>
    <t>JEAN MARC</t>
  </si>
  <si>
    <t>PIAN-ROUZAUD</t>
  </si>
  <si>
    <t>ERLE</t>
  </si>
  <si>
    <t>HERAULT</t>
  </si>
  <si>
    <t>AUFFRAY</t>
  </si>
  <si>
    <t>JEAN PIERRE</t>
  </si>
  <si>
    <t>ABGRALL</t>
  </si>
  <si>
    <t>CHANTAL</t>
  </si>
  <si>
    <t>CANALES</t>
  </si>
  <si>
    <t>JOSEPH</t>
  </si>
  <si>
    <t>RAPISARDA</t>
  </si>
  <si>
    <t>ANTOINE</t>
  </si>
  <si>
    <t>DUBOURG</t>
  </si>
  <si>
    <t>SYLVIE</t>
  </si>
  <si>
    <t xml:space="preserve">                     DONADEI</t>
  </si>
  <si>
    <t>Patrick</t>
  </si>
  <si>
    <t>WEISS</t>
  </si>
  <si>
    <t>ROMAIN</t>
  </si>
  <si>
    <t>JACQUES</t>
  </si>
  <si>
    <t>OLIVIER</t>
  </si>
  <si>
    <t>OBER</t>
  </si>
  <si>
    <t>Pierrot</t>
  </si>
  <si>
    <t>BAUDY</t>
  </si>
  <si>
    <t>LUDIVINE</t>
  </si>
  <si>
    <t>DARSONVAL</t>
  </si>
  <si>
    <t>ANNE</t>
  </si>
  <si>
    <t>BOULHAUT</t>
  </si>
  <si>
    <t>CHRISTIAN</t>
  </si>
  <si>
    <t>BRIZION</t>
  </si>
  <si>
    <t>MANUEL</t>
  </si>
  <si>
    <t>NARJISSE</t>
  </si>
  <si>
    <t>LAETITIA</t>
  </si>
  <si>
    <t>ORLU</t>
  </si>
  <si>
    <t>MELTEM</t>
  </si>
  <si>
    <t>BEVAN</t>
  </si>
  <si>
    <t>Steven</t>
  </si>
  <si>
    <t>BOUTOILLE</t>
  </si>
  <si>
    <t>Flore</t>
  </si>
  <si>
    <t>BRISSY</t>
  </si>
  <si>
    <t>Didier</t>
  </si>
  <si>
    <t xml:space="preserve">CARILLON </t>
  </si>
  <si>
    <t>Bettina</t>
  </si>
  <si>
    <t>CARLONE</t>
  </si>
  <si>
    <t>Giuseppe</t>
  </si>
  <si>
    <t>DAJON</t>
  </si>
  <si>
    <t>Rachel</t>
  </si>
  <si>
    <t>DEFOOR</t>
  </si>
  <si>
    <t>Rebecca</t>
  </si>
  <si>
    <t>DELAHAYE</t>
  </si>
  <si>
    <t>DELOBE</t>
  </si>
  <si>
    <t>Sylvain</t>
  </si>
  <si>
    <t>DERQUENNE</t>
  </si>
  <si>
    <t xml:space="preserve">Audrey </t>
  </si>
  <si>
    <t>FARREYROL</t>
  </si>
  <si>
    <t>Valentine</t>
  </si>
  <si>
    <t>FOUQUET</t>
  </si>
  <si>
    <t>Sabrina</t>
  </si>
  <si>
    <t>GUTTRIDGE</t>
  </si>
  <si>
    <t>Myriam</t>
  </si>
  <si>
    <t>JOLIBOIS</t>
  </si>
  <si>
    <t>LELEU</t>
  </si>
  <si>
    <t>Mathilde</t>
  </si>
  <si>
    <t>LOUCHART</t>
  </si>
  <si>
    <t>Tony</t>
  </si>
  <si>
    <t>MARTHELY</t>
  </si>
  <si>
    <t>Nicolas</t>
  </si>
  <si>
    <t>MASSIOT</t>
  </si>
  <si>
    <t>Sandrine</t>
  </si>
  <si>
    <t xml:space="preserve">PLOUVIER </t>
  </si>
  <si>
    <t>Cyril</t>
  </si>
  <si>
    <t>QUEVAL</t>
  </si>
  <si>
    <t>Dany</t>
  </si>
  <si>
    <t>RIGAUT</t>
  </si>
  <si>
    <t>ROC</t>
  </si>
  <si>
    <t>ROUSSEAU</t>
  </si>
  <si>
    <t>Emma</t>
  </si>
  <si>
    <t>STIENNE</t>
  </si>
  <si>
    <t>Sabine</t>
  </si>
  <si>
    <t xml:space="preserve">TOURBIER </t>
  </si>
  <si>
    <t>VAN DORPE</t>
  </si>
  <si>
    <t>Anne Sophie</t>
  </si>
  <si>
    <t>VANHOYE</t>
  </si>
  <si>
    <t>Charline</t>
  </si>
  <si>
    <t>VANRENTERGHEM</t>
  </si>
  <si>
    <t xml:space="preserve"> Julie</t>
  </si>
  <si>
    <t>WEENS</t>
  </si>
  <si>
    <t>TRINH</t>
  </si>
  <si>
    <t>NATHALIE</t>
  </si>
  <si>
    <t xml:space="preserve">TIAKOULOU </t>
  </si>
  <si>
    <t>STAEL</t>
  </si>
  <si>
    <t>NYS</t>
  </si>
  <si>
    <t>CELIA</t>
  </si>
  <si>
    <t>BILHAUT</t>
  </si>
  <si>
    <t>XAVIER</t>
  </si>
  <si>
    <t>MAILLET</t>
  </si>
  <si>
    <t>ALICE</t>
  </si>
  <si>
    <t>MENDILI</t>
  </si>
  <si>
    <t>CAMILLE</t>
  </si>
  <si>
    <t>LUONG SI</t>
  </si>
  <si>
    <t>DANIEL</t>
  </si>
  <si>
    <t>PIERRE</t>
  </si>
  <si>
    <t>PONSARD</t>
  </si>
  <si>
    <t>MATHIEU</t>
  </si>
  <si>
    <t>BONNEAU</t>
  </si>
  <si>
    <t>MAGALI</t>
  </si>
  <si>
    <t>FRERY</t>
  </si>
  <si>
    <t>DEVILLE</t>
  </si>
  <si>
    <t>GRANGER</t>
  </si>
  <si>
    <t>Charles</t>
  </si>
  <si>
    <t>NICOLET</t>
  </si>
  <si>
    <t>CHEVREUIL</t>
  </si>
  <si>
    <t xml:space="preserve">BOUDET </t>
  </si>
  <si>
    <t>PATRICE</t>
  </si>
  <si>
    <t>ALBERTINI</t>
  </si>
  <si>
    <t>VIRGINIE</t>
  </si>
  <si>
    <t>BELZACQ</t>
  </si>
  <si>
    <t>Fabrice</t>
  </si>
  <si>
    <t>PAOLETTI</t>
  </si>
  <si>
    <t>Julien</t>
  </si>
  <si>
    <t>BOURGADE</t>
  </si>
  <si>
    <t>CYRIL</t>
  </si>
  <si>
    <t>VANPOUCKE</t>
  </si>
  <si>
    <t>STEPHANIE</t>
  </si>
  <si>
    <t>DULAC NUNZI</t>
  </si>
  <si>
    <t>SOUCAILLE</t>
  </si>
  <si>
    <t>odile</t>
  </si>
  <si>
    <t>GAMEL</t>
  </si>
  <si>
    <t>Alex</t>
  </si>
  <si>
    <t>PLOUGASTEL</t>
  </si>
  <si>
    <t>OUFEKIR</t>
  </si>
  <si>
    <t>YANN</t>
  </si>
  <si>
    <t>LE DU</t>
  </si>
  <si>
    <t>QUENTIN</t>
  </si>
  <si>
    <t>DERBAL</t>
  </si>
  <si>
    <t>MOHAMED</t>
  </si>
  <si>
    <t>BILLAUD</t>
  </si>
  <si>
    <t>BRANDONN</t>
  </si>
  <si>
    <t>TENREIRO</t>
  </si>
  <si>
    <t>AVIGNANT</t>
  </si>
  <si>
    <t>ALEXIE</t>
  </si>
  <si>
    <t>BIREBENT</t>
  </si>
  <si>
    <t>CLEMENCE</t>
  </si>
  <si>
    <t>VIALAS</t>
  </si>
  <si>
    <t>AUDREY</t>
  </si>
  <si>
    <t>ANDRE</t>
  </si>
  <si>
    <t>MELANIE</t>
  </si>
  <si>
    <t xml:space="preserve">HAURET </t>
  </si>
  <si>
    <t>SOPHIE</t>
  </si>
  <si>
    <t>AMBLOT</t>
  </si>
  <si>
    <t>Lucille</t>
  </si>
  <si>
    <t>HASCOET</t>
  </si>
  <si>
    <t>Coralie</t>
  </si>
  <si>
    <t>LEBORGNE</t>
  </si>
  <si>
    <t>HERVE</t>
  </si>
  <si>
    <t>LERDA</t>
  </si>
  <si>
    <t>VERONIQUE</t>
  </si>
  <si>
    <t>DI-FRANCESCO</t>
  </si>
  <si>
    <t>JEAN-MICHEL</t>
  </si>
  <si>
    <t>PRIANO</t>
  </si>
  <si>
    <t>CHRISTOPHE</t>
  </si>
  <si>
    <t>PELLISSIER</t>
  </si>
  <si>
    <t>MARIE-CATHERINE</t>
  </si>
  <si>
    <t>GHEBBANO</t>
  </si>
  <si>
    <t>THIBAULT</t>
  </si>
  <si>
    <t>AUDE</t>
  </si>
  <si>
    <t>TEGLIA</t>
  </si>
  <si>
    <t>THU-TRANG JACKIE</t>
  </si>
  <si>
    <t>MARTIN</t>
  </si>
  <si>
    <t>Damien</t>
  </si>
  <si>
    <t>ROUCHUT</t>
  </si>
  <si>
    <t>Vincent</t>
  </si>
  <si>
    <t>GOUBERT</t>
  </si>
  <si>
    <t>BREUIL BOSDURE</t>
  </si>
  <si>
    <t>Francis</t>
  </si>
  <si>
    <t>GUYON</t>
  </si>
  <si>
    <t>Bastien</t>
  </si>
  <si>
    <t>DUROND</t>
  </si>
  <si>
    <t>VERA</t>
  </si>
  <si>
    <t>Adeline</t>
  </si>
  <si>
    <t>LEYBROS</t>
  </si>
  <si>
    <t>Anthony</t>
  </si>
  <si>
    <t>VUILLAUME</t>
  </si>
  <si>
    <t>Fanny</t>
  </si>
  <si>
    <t>ALBERT</t>
  </si>
  <si>
    <t>GILBERT</t>
  </si>
  <si>
    <t>MAGAND</t>
  </si>
  <si>
    <t>Pierre</t>
  </si>
  <si>
    <t xml:space="preserve">SEON </t>
  </si>
  <si>
    <t>Annick</t>
  </si>
  <si>
    <t>CURNILLON</t>
  </si>
  <si>
    <t>Franck</t>
  </si>
  <si>
    <t>ROMAND</t>
  </si>
  <si>
    <t>Nathalie</t>
  </si>
  <si>
    <t>RACAT</t>
  </si>
  <si>
    <t>BOTTERO</t>
  </si>
  <si>
    <t>Caroline</t>
  </si>
  <si>
    <t>GELY</t>
  </si>
  <si>
    <t>Jonathan</t>
  </si>
  <si>
    <t>CONTE de RIEMACKER</t>
  </si>
  <si>
    <t>TRACOL</t>
  </si>
  <si>
    <t>Denis</t>
  </si>
  <si>
    <t>THOMMEREL</t>
  </si>
  <si>
    <t>Benoit</t>
  </si>
  <si>
    <t>DERUBAY</t>
  </si>
  <si>
    <t>Jean Charles</t>
  </si>
  <si>
    <t>GUIGON</t>
  </si>
  <si>
    <t>Murielle</t>
  </si>
  <si>
    <t>PLAID</t>
  </si>
  <si>
    <t>Virginie</t>
  </si>
  <si>
    <t>SEGUI</t>
  </si>
  <si>
    <t>LAHALLE</t>
  </si>
  <si>
    <t>Marc</t>
  </si>
  <si>
    <t>BACCONNIER</t>
  </si>
  <si>
    <t>DESSOURCES</t>
  </si>
  <si>
    <t>Vladimir</t>
  </si>
  <si>
    <t>FARRE</t>
  </si>
  <si>
    <t>HEUZE</t>
  </si>
  <si>
    <t>Jean-Pierre</t>
  </si>
  <si>
    <t>SAURON</t>
  </si>
  <si>
    <t>Jean-marc</t>
  </si>
  <si>
    <t>BETTON</t>
  </si>
  <si>
    <t>Marie</t>
  </si>
  <si>
    <t>Clément</t>
  </si>
  <si>
    <t>MARTINS RIBEIRO</t>
  </si>
  <si>
    <t>Emmanuel</t>
  </si>
  <si>
    <t>GOUILL</t>
  </si>
  <si>
    <t>Solene</t>
  </si>
  <si>
    <t>BEN MAHMOUD</t>
  </si>
  <si>
    <t>Aymen</t>
  </si>
  <si>
    <t>TRAN</t>
  </si>
  <si>
    <t>HELENE</t>
  </si>
  <si>
    <t>GRASSIOT</t>
  </si>
  <si>
    <t>Alexis</t>
  </si>
  <si>
    <t>FRISON</t>
  </si>
  <si>
    <t>ARFI</t>
  </si>
  <si>
    <t>LAURENT</t>
  </si>
  <si>
    <t>FROEHLICH</t>
  </si>
  <si>
    <t>GODFROY</t>
  </si>
  <si>
    <t>Natacha</t>
  </si>
  <si>
    <t>Aurélie</t>
  </si>
  <si>
    <t>BANQUE DU LEMAN</t>
  </si>
  <si>
    <t>MAURICE</t>
  </si>
  <si>
    <t>BRANGER</t>
  </si>
  <si>
    <t>Fréderic</t>
  </si>
  <si>
    <t>ANGER</t>
  </si>
  <si>
    <t>LAURA</t>
  </si>
  <si>
    <t>Mandine</t>
  </si>
  <si>
    <t>JAVERSAC</t>
  </si>
  <si>
    <t>MENDES FERNANDES</t>
  </si>
  <si>
    <t>NADINE</t>
  </si>
  <si>
    <t>F</t>
  </si>
  <si>
    <t>f</t>
  </si>
  <si>
    <t>De VERON de la COMBE</t>
  </si>
  <si>
    <t>M4</t>
  </si>
  <si>
    <t>M3</t>
  </si>
  <si>
    <t>M2</t>
  </si>
  <si>
    <t>M1</t>
  </si>
  <si>
    <t>Sénior</t>
  </si>
  <si>
    <t>Classement</t>
  </si>
  <si>
    <t>Nom</t>
  </si>
  <si>
    <t>Dossard</t>
  </si>
  <si>
    <t>Dâte de naissance</t>
  </si>
  <si>
    <t>Sexe</t>
  </si>
  <si>
    <t>FFA</t>
  </si>
  <si>
    <t>Temps</t>
  </si>
  <si>
    <t>Entité</t>
  </si>
  <si>
    <t>Total</t>
  </si>
  <si>
    <t>Rank Entité</t>
  </si>
  <si>
    <t>1</t>
  </si>
  <si>
    <t>2</t>
  </si>
  <si>
    <t>3</t>
  </si>
  <si>
    <t>Nom Prénom</t>
  </si>
  <si>
    <t>Nom Prénom2</t>
  </si>
  <si>
    <t>Nom Prénom3</t>
  </si>
  <si>
    <t>Nbre catégories</t>
  </si>
  <si>
    <t>M M1</t>
  </si>
  <si>
    <t>F M3</t>
  </si>
  <si>
    <t>M M3</t>
  </si>
  <si>
    <t>F M1</t>
  </si>
  <si>
    <t>F Sénior</t>
  </si>
  <si>
    <t>M Sénior</t>
  </si>
  <si>
    <t>M M2</t>
  </si>
  <si>
    <t>F M2</t>
  </si>
  <si>
    <t>Points</t>
  </si>
  <si>
    <t>Total Trio</t>
  </si>
  <si>
    <t>Total Duo</t>
  </si>
  <si>
    <t>FRA</t>
  </si>
  <si>
    <t>BPCE</t>
  </si>
  <si>
    <t>EQUIPE</t>
  </si>
  <si>
    <t>genre</t>
  </si>
  <si>
    <t>F M4</t>
  </si>
  <si>
    <t>M M4</t>
  </si>
  <si>
    <t>F M5</t>
  </si>
  <si>
    <t>M M5</t>
  </si>
  <si>
    <t>F M6</t>
  </si>
  <si>
    <t>M M6</t>
  </si>
  <si>
    <t>F M7</t>
  </si>
  <si>
    <t>M M7</t>
  </si>
  <si>
    <t>age</t>
  </si>
  <si>
    <t>Pl.</t>
  </si>
  <si>
    <t>Dos</t>
  </si>
  <si>
    <t>Nom-prénom</t>
  </si>
  <si>
    <t>Club</t>
  </si>
  <si>
    <t>Licence</t>
  </si>
  <si>
    <t>Nat</t>
  </si>
  <si>
    <t>Sx</t>
  </si>
  <si>
    <t>Année</t>
  </si>
  <si>
    <t>Cat</t>
  </si>
  <si>
    <t>Organisme</t>
  </si>
  <si>
    <t>Inter 1</t>
  </si>
  <si>
    <t>Inter 2</t>
  </si>
  <si>
    <t>Ecart</t>
  </si>
  <si>
    <t>Moy</t>
  </si>
  <si>
    <t>Temps puce</t>
  </si>
  <si>
    <t>Par cat.</t>
  </si>
  <si>
    <t>RONDOT ANTOINE</t>
  </si>
  <si>
    <t>GBS</t>
  </si>
  <si>
    <t>1528910</t>
  </si>
  <si>
    <t>1985</t>
  </si>
  <si>
    <t>M1H</t>
  </si>
  <si>
    <t>CLUB</t>
  </si>
  <si>
    <t>0:33:03 (1)</t>
  </si>
  <si>
    <t>0:40:45 (1)</t>
  </si>
  <si>
    <t>1:10:14</t>
  </si>
  <si>
    <t>-</t>
  </si>
  <si>
    <t>1°/53</t>
  </si>
  <si>
    <t>USN</t>
  </si>
  <si>
    <t>LESAGE PIERRE</t>
  </si>
  <si>
    <t/>
  </si>
  <si>
    <t>2002</t>
  </si>
  <si>
    <t>SEH</t>
  </si>
  <si>
    <t>GROUPE</t>
  </si>
  <si>
    <t>0:37:53 (2)</t>
  </si>
  <si>
    <t>0:46:47 (2)</t>
  </si>
  <si>
    <t>+10:01</t>
  </si>
  <si>
    <t>1:20:08</t>
  </si>
  <si>
    <t>1°/186</t>
  </si>
  <si>
    <t>QUERLIOZ MAEL</t>
  </si>
  <si>
    <t>1996</t>
  </si>
  <si>
    <t>0:38:35 (3)</t>
  </si>
  <si>
    <t>0:47:39 (3)</t>
  </si>
  <si>
    <t>+11:10</t>
  </si>
  <si>
    <t>1:21:18</t>
  </si>
  <si>
    <t>2°/186</t>
  </si>
  <si>
    <t>FRANVIL THOMAS</t>
  </si>
  <si>
    <t>1994</t>
  </si>
  <si>
    <t>0:40:21 (4)</t>
  </si>
  <si>
    <t>0:49:32 (4)</t>
  </si>
  <si>
    <t>+14:01</t>
  </si>
  <si>
    <t>1:24:08</t>
  </si>
  <si>
    <t>3°/186</t>
  </si>
  <si>
    <t>CE NORMANDIE</t>
  </si>
  <si>
    <t>GUENFOUDI SOFIANE</t>
  </si>
  <si>
    <t>2000</t>
  </si>
  <si>
    <t>0:41:02 (5)</t>
  </si>
  <si>
    <t>0:50:50 (5)</t>
  </si>
  <si>
    <t>+18:18</t>
  </si>
  <si>
    <t>1:28:25</t>
  </si>
  <si>
    <t>4°/186</t>
  </si>
  <si>
    <t>LAISSUS HUGO</t>
  </si>
  <si>
    <t>2001</t>
  </si>
  <si>
    <t>0:41:02 (6)</t>
  </si>
  <si>
    <t>0:50:50 (6)</t>
  </si>
  <si>
    <t>5°/186</t>
  </si>
  <si>
    <t>GELY JONATHAN</t>
  </si>
  <si>
    <t>0:41:57 (9)</t>
  </si>
  <si>
    <t>0:51:45 (8,+1)</t>
  </si>
  <si>
    <t>+19:00</t>
  </si>
  <si>
    <t>1:29:06</t>
  </si>
  <si>
    <t>6°/186</t>
  </si>
  <si>
    <t>JACQUES OLIVIER</t>
  </si>
  <si>
    <t>1969</t>
  </si>
  <si>
    <t>M4H</t>
  </si>
  <si>
    <t>0:41:16 (7)</t>
  </si>
  <si>
    <t>0:51:30 (7)</t>
  </si>
  <si>
    <t>+20:25</t>
  </si>
  <si>
    <t>1:30:33</t>
  </si>
  <si>
    <t>1°/39</t>
  </si>
  <si>
    <t xml:space="preserve">AS CEGEE </t>
  </si>
  <si>
    <t>CANONNE CYRIL</t>
  </si>
  <si>
    <t>1989</t>
  </si>
  <si>
    <t>M0H</t>
  </si>
  <si>
    <t>0:42:52 (11)</t>
  </si>
  <si>
    <t>0:52:52 (10,+1)</t>
  </si>
  <si>
    <t>+20:39</t>
  </si>
  <si>
    <t>1:30:35</t>
  </si>
  <si>
    <t>1°/81</t>
  </si>
  <si>
    <t>COSTE STEPHANE</t>
  </si>
  <si>
    <t>1968</t>
  </si>
  <si>
    <t>0:41:54 (8)</t>
  </si>
  <si>
    <t>0:52:05 (9,-1)</t>
  </si>
  <si>
    <t>+21:16</t>
  </si>
  <si>
    <t>1:31:21</t>
  </si>
  <si>
    <t>2°/39</t>
  </si>
  <si>
    <t>MOURIER MATHIEU</t>
  </si>
  <si>
    <t>1984</t>
  </si>
  <si>
    <t>0:44:19 (16)</t>
  </si>
  <si>
    <t>0:54:31 (15,+1)</t>
  </si>
  <si>
    <t>+22:16</t>
  </si>
  <si>
    <t>1:32:11</t>
  </si>
  <si>
    <t>2°/53</t>
  </si>
  <si>
    <t>AS LOIRE DRÔME ARDECHE</t>
  </si>
  <si>
    <t>ARGAUD DENIS</t>
  </si>
  <si>
    <t>1974</t>
  </si>
  <si>
    <t>M3H</t>
  </si>
  <si>
    <t>0:43:08 (13)</t>
  </si>
  <si>
    <t>0:53:19 (11,+2)</t>
  </si>
  <si>
    <t>+22:41</t>
  </si>
  <si>
    <t>1:32:37</t>
  </si>
  <si>
    <t>1°/40</t>
  </si>
  <si>
    <t>BPCE-IT</t>
  </si>
  <si>
    <t>BEYSSAC THOMAS</t>
  </si>
  <si>
    <t>1986</t>
  </si>
  <si>
    <t>0:42:50 (10)</t>
  </si>
  <si>
    <t>0:53:19 (12,-2)</t>
  </si>
  <si>
    <t>+23:00</t>
  </si>
  <si>
    <t>1:33:02</t>
  </si>
  <si>
    <t>3°/53</t>
  </si>
  <si>
    <t>BILHAUT XAVIER</t>
  </si>
  <si>
    <t>1966</t>
  </si>
  <si>
    <t>M5H</t>
  </si>
  <si>
    <t>0:43:08 (12)</t>
  </si>
  <si>
    <t>0:53:38 (13,-1)</t>
  </si>
  <si>
    <t>+24:37</t>
  </si>
  <si>
    <t>1:34:38</t>
  </si>
  <si>
    <t>1°/30</t>
  </si>
  <si>
    <t>CHAUVET JULIEN</t>
  </si>
  <si>
    <t>0:44:31 (18)</t>
  </si>
  <si>
    <t>0:54:58 (17,+1)</t>
  </si>
  <si>
    <t>+24:39</t>
  </si>
  <si>
    <t>1:34:36</t>
  </si>
  <si>
    <t>4°/53</t>
  </si>
  <si>
    <t>LEMAIRE CHARLES</t>
  </si>
  <si>
    <t>1991</t>
  </si>
  <si>
    <t>0:47:08 (40)</t>
  </si>
  <si>
    <t>0:58:19 (38,+2)</t>
  </si>
  <si>
    <t>+24:46</t>
  </si>
  <si>
    <t>1:34:40</t>
  </si>
  <si>
    <t>2°/81</t>
  </si>
  <si>
    <t>Banque Palatine</t>
  </si>
  <si>
    <t>LAFFORGUE OLIVIER</t>
  </si>
  <si>
    <t>0:43:33 (14)</t>
  </si>
  <si>
    <t>0:54:06 (14)</t>
  </si>
  <si>
    <t>+25:12</t>
  </si>
  <si>
    <t>1:35:18</t>
  </si>
  <si>
    <t>3°/39</t>
  </si>
  <si>
    <t>MOREL LISA</t>
  </si>
  <si>
    <t>SEF</t>
  </si>
  <si>
    <t>0:44:31 (19)</t>
  </si>
  <si>
    <t>0:54:58 (18,+1)</t>
  </si>
  <si>
    <t>+25:15</t>
  </si>
  <si>
    <t>1:35:09</t>
  </si>
  <si>
    <t>1°/267</t>
  </si>
  <si>
    <t>BERARD LOIC</t>
  </si>
  <si>
    <t>0:45:08 (20)</t>
  </si>
  <si>
    <t>0:55:48 (20)</t>
  </si>
  <si>
    <t>+25:19</t>
  </si>
  <si>
    <t>1:35:10</t>
  </si>
  <si>
    <t>5°/53</t>
  </si>
  <si>
    <t>GALOO LAURENT</t>
  </si>
  <si>
    <t>0:45:44 (25)</t>
  </si>
  <si>
    <t>0:56:30 (25)</t>
  </si>
  <si>
    <t>+25:41</t>
  </si>
  <si>
    <t>1:35:46</t>
  </si>
  <si>
    <t>4°/39</t>
  </si>
  <si>
    <t>SELLOS YANNICK</t>
  </si>
  <si>
    <t>0:45:17 (22)</t>
  </si>
  <si>
    <t>0:55:49 (21,+1)</t>
  </si>
  <si>
    <t>+25:56</t>
  </si>
  <si>
    <t>1:35:58</t>
  </si>
  <si>
    <t>2°/40</t>
  </si>
  <si>
    <t>OBER PIERROT</t>
  </si>
  <si>
    <t>1964</t>
  </si>
  <si>
    <t>0:45:24 (23)</t>
  </si>
  <si>
    <t>0:56:05 (23)</t>
  </si>
  <si>
    <t>1:36:31</t>
  </si>
  <si>
    <t>+26:17</t>
  </si>
  <si>
    <t>1:36:09</t>
  </si>
  <si>
    <t>2°/30</t>
  </si>
  <si>
    <t>PIERETTI ANTOINE</t>
  </si>
  <si>
    <t>0:46:06 (28)</t>
  </si>
  <si>
    <t>0:56:33 (26,+2)</t>
  </si>
  <si>
    <t>+26:20</t>
  </si>
  <si>
    <t>1:36:15</t>
  </si>
  <si>
    <t>7°/186</t>
  </si>
  <si>
    <t>DUPERON LAURENT</t>
  </si>
  <si>
    <t>0:45:15 (21)</t>
  </si>
  <si>
    <t>0:55:51 (22,-1)</t>
  </si>
  <si>
    <t>+26:25</t>
  </si>
  <si>
    <t>1:36:27</t>
  </si>
  <si>
    <t>5°/39</t>
  </si>
  <si>
    <t>SEGUI JULIEN</t>
  </si>
  <si>
    <t>1978</t>
  </si>
  <si>
    <t>M2H</t>
  </si>
  <si>
    <t>0:44:30 (17)</t>
  </si>
  <si>
    <t>0:54:58 (19,-2)</t>
  </si>
  <si>
    <t>+26:31</t>
  </si>
  <si>
    <t>1°/41</t>
  </si>
  <si>
    <t>DUPIN THIBAUD</t>
  </si>
  <si>
    <t>1999</t>
  </si>
  <si>
    <t>0:44:09 (15)</t>
  </si>
  <si>
    <t>0:54:40 (16,-1)</t>
  </si>
  <si>
    <t>1:37:40</t>
  </si>
  <si>
    <t>+27:26</t>
  </si>
  <si>
    <t>1:37:26</t>
  </si>
  <si>
    <t>8°/186</t>
  </si>
  <si>
    <t>THERET JONATHAN</t>
  </si>
  <si>
    <t>1988</t>
  </si>
  <si>
    <t>0:46:06 (27)</t>
  </si>
  <si>
    <t>0:57:00 (28,-1)</t>
  </si>
  <si>
    <t>+27:41</t>
  </si>
  <si>
    <t>3°/81</t>
  </si>
  <si>
    <t>SANTIGNY GLEMAIN PIERRE</t>
  </si>
  <si>
    <t>1995</t>
  </si>
  <si>
    <t>0:46:11 (29)</t>
  </si>
  <si>
    <t>0:56:50 (27,+2)</t>
  </si>
  <si>
    <t>+27:55</t>
  </si>
  <si>
    <t>1:37:52</t>
  </si>
  <si>
    <t>9°/186</t>
  </si>
  <si>
    <t>DUFOUR-BAILLET ANTOINE</t>
  </si>
  <si>
    <t>0:45:38 (24)</t>
  </si>
  <si>
    <t>0:56:28 (24)</t>
  </si>
  <si>
    <t>+28:37</t>
  </si>
  <si>
    <t>1:38:43</t>
  </si>
  <si>
    <t>4°/81</t>
  </si>
  <si>
    <t>MARCHESINI AURELIEN</t>
  </si>
  <si>
    <t>0:46:56 (36)</t>
  </si>
  <si>
    <t>0:57:54 (34,+2)</t>
  </si>
  <si>
    <t>+28:44</t>
  </si>
  <si>
    <t>1:37:46</t>
  </si>
  <si>
    <t>5°/81</t>
  </si>
  <si>
    <t>JACQMIN LAURENT</t>
  </si>
  <si>
    <t>0:47:11 (43)</t>
  </si>
  <si>
    <t>0:58:18 (36,+7)</t>
  </si>
  <si>
    <t>+28:48</t>
  </si>
  <si>
    <t>1:38:44</t>
  </si>
  <si>
    <t>2°/41</t>
  </si>
  <si>
    <t>GERGAUD KEVIN</t>
  </si>
  <si>
    <t>1998</t>
  </si>
  <si>
    <t>0:49:23 (60)</t>
  </si>
  <si>
    <t>1:00:31 (55,+5)</t>
  </si>
  <si>
    <t>+29:11</t>
  </si>
  <si>
    <t>1:38:37</t>
  </si>
  <si>
    <t>10°/186</t>
  </si>
  <si>
    <t>FRANGEUL JEAN-MARC</t>
  </si>
  <si>
    <t>1959</t>
  </si>
  <si>
    <t>M6H</t>
  </si>
  <si>
    <t>0:46:18 (30)</t>
  </si>
  <si>
    <t>0:57:18 (30)</t>
  </si>
  <si>
    <t>+29:22</t>
  </si>
  <si>
    <t>1:39:20</t>
  </si>
  <si>
    <t>1°/11</t>
  </si>
  <si>
    <t>BACCONNIER PHILIPPE</t>
  </si>
  <si>
    <t>285180</t>
  </si>
  <si>
    <t>1962</t>
  </si>
  <si>
    <t>0:46:25 (33)</t>
  </si>
  <si>
    <t>0:57:35 (33)</t>
  </si>
  <si>
    <t>+29:33</t>
  </si>
  <si>
    <t>1:39:30</t>
  </si>
  <si>
    <t>3°/30</t>
  </si>
  <si>
    <t>PERIE JEAN-LUC</t>
  </si>
  <si>
    <t>0:47:13 (44)</t>
  </si>
  <si>
    <t>0:58:24 (44)</t>
  </si>
  <si>
    <t>+29:35</t>
  </si>
  <si>
    <t>1:39:27</t>
  </si>
  <si>
    <t>6°/39</t>
  </si>
  <si>
    <t>MAILLET ALICE</t>
  </si>
  <si>
    <t>M1F</t>
  </si>
  <si>
    <t>0:47:07 (38)</t>
  </si>
  <si>
    <t>0:58:21 (39,-1)</t>
  </si>
  <si>
    <t>+29:36</t>
  </si>
  <si>
    <t>1:39:35</t>
  </si>
  <si>
    <t>1°/45</t>
  </si>
  <si>
    <t>LEMAIRE NICOLAS</t>
  </si>
  <si>
    <t>0:47:08 (41)</t>
  </si>
  <si>
    <t>0:58:21 (41)</t>
  </si>
  <si>
    <t>+29:41</t>
  </si>
  <si>
    <t>11°/186</t>
  </si>
  <si>
    <t>GAU OLIVIER</t>
  </si>
  <si>
    <t>1981</t>
  </si>
  <si>
    <t>0:46:22 (32)</t>
  </si>
  <si>
    <t>0:57:24 (32)</t>
  </si>
  <si>
    <t>+30:19</t>
  </si>
  <si>
    <t>1:40:16</t>
  </si>
  <si>
    <t>3°/41</t>
  </si>
  <si>
    <t>CODET FRANCOIS</t>
  </si>
  <si>
    <t>0:46:47 (35)</t>
  </si>
  <si>
    <t>0:58:17 (35)</t>
  </si>
  <si>
    <t>+30:47</t>
  </si>
  <si>
    <t>1:40:43</t>
  </si>
  <si>
    <t>4°/30</t>
  </si>
  <si>
    <t>BOULHAUT CHRISTIAN</t>
  </si>
  <si>
    <t>0:46:19 (31)</t>
  </si>
  <si>
    <t>0:57:20 (31)</t>
  </si>
  <si>
    <t>+31:13</t>
  </si>
  <si>
    <t>1:41:12</t>
  </si>
  <si>
    <t>5°/30</t>
  </si>
  <si>
    <t>FANUCCI PAUL</t>
  </si>
  <si>
    <t>0:47:13 (45)</t>
  </si>
  <si>
    <t>0:58:22 (42,+3)</t>
  </si>
  <si>
    <t>+31:17</t>
  </si>
  <si>
    <t>1:41:11</t>
  </si>
  <si>
    <t>12°/186</t>
  </si>
  <si>
    <t>SCARATO PIERRE</t>
  </si>
  <si>
    <t>0:47:03 (37)</t>
  </si>
  <si>
    <t>0:58:18 (37)</t>
  </si>
  <si>
    <t>+31:39</t>
  </si>
  <si>
    <t>1:41:39</t>
  </si>
  <si>
    <t>6°/53</t>
  </si>
  <si>
    <t>CAULEY PIERRE-ANTOINE</t>
  </si>
  <si>
    <t>1983</t>
  </si>
  <si>
    <t>0:46:38 (34)</t>
  </si>
  <si>
    <t>0:59:10 (50,-16)</t>
  </si>
  <si>
    <t>+31:46</t>
  </si>
  <si>
    <t>1:41:42</t>
  </si>
  <si>
    <t>7°/53</t>
  </si>
  <si>
    <t>MATHEY AMANDINE</t>
  </si>
  <si>
    <t>2620313</t>
  </si>
  <si>
    <t>M0F</t>
  </si>
  <si>
    <t>0:47:14 (46)</t>
  </si>
  <si>
    <t>0:58:39 (45,+1)</t>
  </si>
  <si>
    <t>+31:55</t>
  </si>
  <si>
    <t>1:41:52</t>
  </si>
  <si>
    <t>1°/79</t>
  </si>
  <si>
    <t>AUROUSSEAU ALEXANDRE</t>
  </si>
  <si>
    <t>0:49:21 (59)</t>
  </si>
  <si>
    <t>1:00:31 (56,+3)</t>
  </si>
  <si>
    <t>+32:08</t>
  </si>
  <si>
    <t>1:41:49</t>
  </si>
  <si>
    <t>6°/81</t>
  </si>
  <si>
    <t>TOURBIER MAXIME</t>
  </si>
  <si>
    <t>0:48:28 (56)</t>
  </si>
  <si>
    <t>1:00:58 (60,-4)</t>
  </si>
  <si>
    <t>+32:50</t>
  </si>
  <si>
    <t>1:42:44</t>
  </si>
  <si>
    <t>13°/186</t>
  </si>
  <si>
    <t>CARLONE GIUSEPPE</t>
  </si>
  <si>
    <t>0:47:18 (48)</t>
  </si>
  <si>
    <t>0:58:42 (46,+2)</t>
  </si>
  <si>
    <t>+33:00</t>
  </si>
  <si>
    <t>1:42:53</t>
  </si>
  <si>
    <t>7°/39</t>
  </si>
  <si>
    <t>SAEZ MANUEL</t>
  </si>
  <si>
    <t>0:48:12 (53)</t>
  </si>
  <si>
    <t>0:59:32 (52,+1)</t>
  </si>
  <si>
    <t>1:43:32</t>
  </si>
  <si>
    <t>+33:18</t>
  </si>
  <si>
    <t>1:43:08</t>
  </si>
  <si>
    <t>14°/186</t>
  </si>
  <si>
    <t>NYS CÉLIA</t>
  </si>
  <si>
    <t>1992</t>
  </si>
  <si>
    <t>0:47:17 (47)</t>
  </si>
  <si>
    <t>0:58:54 (48,-1)</t>
  </si>
  <si>
    <t>+33:28</t>
  </si>
  <si>
    <t>1:43:27</t>
  </si>
  <si>
    <t>2°/267</t>
  </si>
  <si>
    <t>BORRELLY LÉA</t>
  </si>
  <si>
    <t>0:47:09 (42)</t>
  </si>
  <si>
    <t>0:58:23 (43,-1)</t>
  </si>
  <si>
    <t>+33:29</t>
  </si>
  <si>
    <t>3°/267</t>
  </si>
  <si>
    <t>GIESI THIBAUT</t>
  </si>
  <si>
    <t>1980</t>
  </si>
  <si>
    <t>0:47:41 (51)</t>
  </si>
  <si>
    <t>0:59:20 (51)</t>
  </si>
  <si>
    <t>+33:32</t>
  </si>
  <si>
    <t>1:43:28</t>
  </si>
  <si>
    <t>4°/41</t>
  </si>
  <si>
    <t>MONTES NICOLAS</t>
  </si>
  <si>
    <t>0:50:54 (69)</t>
  </si>
  <si>
    <t>1:02:12 (64,+5)</t>
  </si>
  <si>
    <t>+34:11</t>
  </si>
  <si>
    <t>1:43:50</t>
  </si>
  <si>
    <t>15°/186</t>
  </si>
  <si>
    <t>SIRUGUE PIERRE-ALEXIS</t>
  </si>
  <si>
    <t>0:49:17 (57)</t>
  </si>
  <si>
    <t>1:00:31 (57)</t>
  </si>
  <si>
    <t>+34:20</t>
  </si>
  <si>
    <t>1:43:40</t>
  </si>
  <si>
    <t>8°/53</t>
  </si>
  <si>
    <t>LAMANNA DAMIEN</t>
  </si>
  <si>
    <t>0:45:47 (26)</t>
  </si>
  <si>
    <t>0:57:02 (29,-3)</t>
  </si>
  <si>
    <t>+34:31</t>
  </si>
  <si>
    <t>1:44:38</t>
  </si>
  <si>
    <t>9°/53</t>
  </si>
  <si>
    <t>MATHEVET OPHÉLIE</t>
  </si>
  <si>
    <t>1997</t>
  </si>
  <si>
    <t>0:47:27 (50)</t>
  </si>
  <si>
    <t>0:59:07 (49,+1)</t>
  </si>
  <si>
    <t>+34:41</t>
  </si>
  <si>
    <t>1:44:39</t>
  </si>
  <si>
    <t>4°/267</t>
  </si>
  <si>
    <t>EDET ARNAUD</t>
  </si>
  <si>
    <t>0:49:20 (58)</t>
  </si>
  <si>
    <t>1:00:46 (59,-1)</t>
  </si>
  <si>
    <t>+34:45</t>
  </si>
  <si>
    <t>5°/41</t>
  </si>
  <si>
    <t>LAROCHE MANON</t>
  </si>
  <si>
    <t>0:50:02 (63)</t>
  </si>
  <si>
    <t>1:01:22 (62,+1)</t>
  </si>
  <si>
    <t>+34:51</t>
  </si>
  <si>
    <t>1:44:16</t>
  </si>
  <si>
    <t>2°/45</t>
  </si>
  <si>
    <t>BPCE SA</t>
  </si>
  <si>
    <t>GEDALGE KARINE</t>
  </si>
  <si>
    <t>1982</t>
  </si>
  <si>
    <t>0:48:25 (55)</t>
  </si>
  <si>
    <t>0:59:57 (53,+2)</t>
  </si>
  <si>
    <t>+35:07</t>
  </si>
  <si>
    <t>1:44:58</t>
  </si>
  <si>
    <t>3°/45</t>
  </si>
  <si>
    <t>LUONG SI DANIEL</t>
  </si>
  <si>
    <t>1965</t>
  </si>
  <si>
    <t>0:47:07 (39)</t>
  </si>
  <si>
    <t>0:58:21 (40,-1)</t>
  </si>
  <si>
    <t>+35:33</t>
  </si>
  <si>
    <t>1:45:34</t>
  </si>
  <si>
    <t>6°/30</t>
  </si>
  <si>
    <t>CINQUIN FLORIAN</t>
  </si>
  <si>
    <t>1993</t>
  </si>
  <si>
    <t>0:51:07 (72)</t>
  </si>
  <si>
    <t>1:02:47 (67,+5)</t>
  </si>
  <si>
    <t>+36:12</t>
  </si>
  <si>
    <t>1:45:53</t>
  </si>
  <si>
    <t>16°/186</t>
  </si>
  <si>
    <t>MADELENAT BENOIT</t>
  </si>
  <si>
    <t>1987</t>
  </si>
  <si>
    <t>0:50:59 (70)</t>
  </si>
  <si>
    <t>1:02:45 (66,+4)</t>
  </si>
  <si>
    <t>+36:29</t>
  </si>
  <si>
    <t>1:45:48</t>
  </si>
  <si>
    <t>7°/81</t>
  </si>
  <si>
    <t>MICALETTI FABRICE</t>
  </si>
  <si>
    <t>1975</t>
  </si>
  <si>
    <t>0:50:01 (62)</t>
  </si>
  <si>
    <t>1:01:46 (63,-1)</t>
  </si>
  <si>
    <t>+36:39</t>
  </si>
  <si>
    <t>1:45:42</t>
  </si>
  <si>
    <t>3°/40</t>
  </si>
  <si>
    <t>BENSAID LÉA</t>
  </si>
  <si>
    <t>1979</t>
  </si>
  <si>
    <t>M2F</t>
  </si>
  <si>
    <t>0:49:25 (61)</t>
  </si>
  <si>
    <t>1:01:10 (61)</t>
  </si>
  <si>
    <t>+36:50</t>
  </si>
  <si>
    <t>1:46:32</t>
  </si>
  <si>
    <t>1°/33</t>
  </si>
  <si>
    <t>BEVAN STEVEN</t>
  </si>
  <si>
    <t>0:47:22 (49)</t>
  </si>
  <si>
    <t>0:58:47 (47,+2)</t>
  </si>
  <si>
    <t>+36:56</t>
  </si>
  <si>
    <t>1:46:51</t>
  </si>
  <si>
    <t>8°/81</t>
  </si>
  <si>
    <t>PROST JULIEN</t>
  </si>
  <si>
    <t>0:48:24 (54)</t>
  </si>
  <si>
    <t>1:00:36 (58,-4)</t>
  </si>
  <si>
    <t>+36:59</t>
  </si>
  <si>
    <t>10°/53</t>
  </si>
  <si>
    <t>NUSSBAUMER CHLOE</t>
  </si>
  <si>
    <t>0:52:37 (75)</t>
  </si>
  <si>
    <t>1:04:32 (74,+1)</t>
  </si>
  <si>
    <t>+38:55</t>
  </si>
  <si>
    <t>1:48:56</t>
  </si>
  <si>
    <t>5°/267</t>
  </si>
  <si>
    <t>FRAU STEPHANE</t>
  </si>
  <si>
    <t>0:50:53 (68)</t>
  </si>
  <si>
    <t>1:02:50 (68)</t>
  </si>
  <si>
    <t>+39:16</t>
  </si>
  <si>
    <t>1:49:06</t>
  </si>
  <si>
    <t>4°/40</t>
  </si>
  <si>
    <t>METRAL BENJAMIN</t>
  </si>
  <si>
    <t>0:51:06 (71)</t>
  </si>
  <si>
    <t>1:03:10 (70,+1)</t>
  </si>
  <si>
    <t>+39:52</t>
  </si>
  <si>
    <t>1:49:48</t>
  </si>
  <si>
    <t>11°/53</t>
  </si>
  <si>
    <t>MAURICE SEBASTIEN</t>
  </si>
  <si>
    <t>0:48:06 (52)</t>
  </si>
  <si>
    <t>1:00:13 (54,-2)</t>
  </si>
  <si>
    <t>+40:17</t>
  </si>
  <si>
    <t>1:50:19</t>
  </si>
  <si>
    <t>6°/41</t>
  </si>
  <si>
    <t>FRAISSE JEROME</t>
  </si>
  <si>
    <t>0:51:25 (73)</t>
  </si>
  <si>
    <t>1:03:49 (73)</t>
  </si>
  <si>
    <t>+40:40</t>
  </si>
  <si>
    <t>1:50:23</t>
  </si>
  <si>
    <t>12°/53</t>
  </si>
  <si>
    <t>FORGERIT GASPARD</t>
  </si>
  <si>
    <t>0:54:11 (83)</t>
  </si>
  <si>
    <t>1:06:08 (79,+4)</t>
  </si>
  <si>
    <t>+41:34</t>
  </si>
  <si>
    <t>1:50:30</t>
  </si>
  <si>
    <t>17°/186</t>
  </si>
  <si>
    <t>ECUREUIL VIE DEVELOPPEMENT</t>
  </si>
  <si>
    <t>STOPIN ANTHONY</t>
  </si>
  <si>
    <t>1990</t>
  </si>
  <si>
    <t>0:50:45 (67)</t>
  </si>
  <si>
    <t>1:03:14 (71,-4)</t>
  </si>
  <si>
    <t>+42:40</t>
  </si>
  <si>
    <t>1:52:23</t>
  </si>
  <si>
    <t>9°/81</t>
  </si>
  <si>
    <t>MAIRET MARINA</t>
  </si>
  <si>
    <t>0:50:41 (66)</t>
  </si>
  <si>
    <t>1:03:42 (72,-6)</t>
  </si>
  <si>
    <t>+43:10</t>
  </si>
  <si>
    <t>1:53:03</t>
  </si>
  <si>
    <t>6°/267</t>
  </si>
  <si>
    <t>BERNARD CHRISTOPHE</t>
  </si>
  <si>
    <t>1973</t>
  </si>
  <si>
    <t>0:50:23 (64)</t>
  </si>
  <si>
    <t>1:02:33 (65,-1)</t>
  </si>
  <si>
    <t>+43:37</t>
  </si>
  <si>
    <t>1:53:28</t>
  </si>
  <si>
    <t>5°/40</t>
  </si>
  <si>
    <t>RENAULT CHRYSTELE</t>
  </si>
  <si>
    <t>1970</t>
  </si>
  <si>
    <t>M4F</t>
  </si>
  <si>
    <t>0:54:17 (84)</t>
  </si>
  <si>
    <t>1:06:55 (85,-1)</t>
  </si>
  <si>
    <t>+43:54</t>
  </si>
  <si>
    <t>1:53:18</t>
  </si>
  <si>
    <t>1°/25</t>
  </si>
  <si>
    <t>BONNEAU MAGALI</t>
  </si>
  <si>
    <t>0:52:30 (74)</t>
  </si>
  <si>
    <t>1:05:05 (75,-1)</t>
  </si>
  <si>
    <t>+44:00</t>
  </si>
  <si>
    <t>1:53:44</t>
  </si>
  <si>
    <t>2°/25</t>
  </si>
  <si>
    <t>ROZIER DAVID</t>
  </si>
  <si>
    <t>0:53:48 (81)</t>
  </si>
  <si>
    <t>1:06:08 (78,+3)</t>
  </si>
  <si>
    <t>+44:43</t>
  </si>
  <si>
    <t>1:54:09</t>
  </si>
  <si>
    <t>7°/41</t>
  </si>
  <si>
    <t>SONNTAG FLORENT</t>
  </si>
  <si>
    <t>0:52:51 (77)</t>
  </si>
  <si>
    <t>1:05:06 (76,+1)</t>
  </si>
  <si>
    <t>+44:47</t>
  </si>
  <si>
    <t>1:54:11</t>
  </si>
  <si>
    <t>13°/53</t>
  </si>
  <si>
    <t>ROUET VALENTINE</t>
  </si>
  <si>
    <t>0:50:29 (65)</t>
  </si>
  <si>
    <t>1:02:52 (69,-4)</t>
  </si>
  <si>
    <t>+44:54</t>
  </si>
  <si>
    <t>1:54:53</t>
  </si>
  <si>
    <t>7°/267</t>
  </si>
  <si>
    <t>ANQUETIL CAMILLE</t>
  </si>
  <si>
    <t>0:52:49 (76)</t>
  </si>
  <si>
    <t>1:05:17 (77,-1)</t>
  </si>
  <si>
    <t>+44:56</t>
  </si>
  <si>
    <t>1:54:36</t>
  </si>
  <si>
    <t>8°/267</t>
  </si>
  <si>
    <t>WEENS AUDE</t>
  </si>
  <si>
    <t>0:54:57 (88)</t>
  </si>
  <si>
    <t>1:07:18 (89,-1)</t>
  </si>
  <si>
    <t>+45:14</t>
  </si>
  <si>
    <t>1:54:12</t>
  </si>
  <si>
    <t>2°/33</t>
  </si>
  <si>
    <t>CAMELIO GERALD</t>
  </si>
  <si>
    <t>0:54:18 (85)</t>
  </si>
  <si>
    <t>1:07:00 (87,-2)</t>
  </si>
  <si>
    <t>+45:38</t>
  </si>
  <si>
    <t>1:55:03</t>
  </si>
  <si>
    <t>7°/30</t>
  </si>
  <si>
    <t>LEPOULTIER MAUREEN</t>
  </si>
  <si>
    <t>0:54:24 (86)</t>
  </si>
  <si>
    <t>1:06:55 (86)</t>
  </si>
  <si>
    <t>1:56:00</t>
  </si>
  <si>
    <t>+45:46</t>
  </si>
  <si>
    <t>1:54:51</t>
  </si>
  <si>
    <t>2°/79</t>
  </si>
  <si>
    <t>DURIN GUILLAUME</t>
  </si>
  <si>
    <t>0:54:24 (87)</t>
  </si>
  <si>
    <t>1:06:54 (84,+3)</t>
  </si>
  <si>
    <t>+46:00</t>
  </si>
  <si>
    <t>1:55:05</t>
  </si>
  <si>
    <t>8°/41</t>
  </si>
  <si>
    <t>KORE LOUIS PATRICK</t>
  </si>
  <si>
    <t>0:53:18 (78)</t>
  </si>
  <si>
    <t>1:06:27 (80,-2)</t>
  </si>
  <si>
    <t>1:56:20</t>
  </si>
  <si>
    <t>+46:06</t>
  </si>
  <si>
    <t>1:55:29</t>
  </si>
  <si>
    <t>14°/53</t>
  </si>
  <si>
    <t>BEIGNIER GUILLAUME</t>
  </si>
  <si>
    <t>0:55:04 (93)</t>
  </si>
  <si>
    <t>1:08:01 (94,-1)</t>
  </si>
  <si>
    <t>+46:08</t>
  </si>
  <si>
    <t>1:55:48</t>
  </si>
  <si>
    <t>10°/81</t>
  </si>
  <si>
    <t>BPCE Assurances</t>
  </si>
  <si>
    <t>DORGERE CINDY</t>
  </si>
  <si>
    <t>0:55:04 (94)</t>
  </si>
  <si>
    <t>1:08:02 (95,-1)</t>
  </si>
  <si>
    <t>+46:18</t>
  </si>
  <si>
    <t>1:55:58</t>
  </si>
  <si>
    <t>3°/79</t>
  </si>
  <si>
    <t>DELAHAYE DOMINIQUE</t>
  </si>
  <si>
    <t>1972</t>
  </si>
  <si>
    <t>0:54:58 (89)</t>
  </si>
  <si>
    <t>1:07:17 (88,+1)</t>
  </si>
  <si>
    <t>+46:41</t>
  </si>
  <si>
    <t>6°/40</t>
  </si>
  <si>
    <t>BLANCHART CORINNE</t>
  </si>
  <si>
    <t>0:53:44 (80)</t>
  </si>
  <si>
    <t>1:06:42 (83,-3)</t>
  </si>
  <si>
    <t>+46:47</t>
  </si>
  <si>
    <t>1:56:31</t>
  </si>
  <si>
    <t>3°/25</t>
  </si>
  <si>
    <t>SEBBAN MARC</t>
  </si>
  <si>
    <t>1976</t>
  </si>
  <si>
    <t>0:55:42 (98)</t>
  </si>
  <si>
    <t>1:08:28 (97,+1)</t>
  </si>
  <si>
    <t>+46:54</t>
  </si>
  <si>
    <t>7°/40</t>
  </si>
  <si>
    <t>CENTI BERENGER</t>
  </si>
  <si>
    <t>0:55:45 (99)</t>
  </si>
  <si>
    <t>1:08:09 (96,+3)</t>
  </si>
  <si>
    <t>+46:58</t>
  </si>
  <si>
    <t>18°/186</t>
  </si>
  <si>
    <t>CHRISTIAENS CAROLINE</t>
  </si>
  <si>
    <t>0:55:32 (96)</t>
  </si>
  <si>
    <t>1:08:33 (98,-2)</t>
  </si>
  <si>
    <t>+47:08</t>
  </si>
  <si>
    <t>1:56:42</t>
  </si>
  <si>
    <t>3°/33</t>
  </si>
  <si>
    <t>CONFLANT AURORE</t>
  </si>
  <si>
    <t>0:55:48 (102)</t>
  </si>
  <si>
    <t>1:08:43 (99,+3)</t>
  </si>
  <si>
    <t>+47:21</t>
  </si>
  <si>
    <t>1:56:19</t>
  </si>
  <si>
    <t>4°/45</t>
  </si>
  <si>
    <t>GUIGON MURIELLE</t>
  </si>
  <si>
    <t>0:55:00 (92)</t>
  </si>
  <si>
    <t>1:07:54 (92)</t>
  </si>
  <si>
    <t>+47:30</t>
  </si>
  <si>
    <t>1:56:54</t>
  </si>
  <si>
    <t>4°/25</t>
  </si>
  <si>
    <t>MONGELLI RICHARD</t>
  </si>
  <si>
    <t>0:55:05 (95)</t>
  </si>
  <si>
    <t>1:07:57 (93,+2)</t>
  </si>
  <si>
    <t>+48:03</t>
  </si>
  <si>
    <t>1:56:45</t>
  </si>
  <si>
    <t>8°/39</t>
  </si>
  <si>
    <t>MACKOWIAK NICOLAS</t>
  </si>
  <si>
    <t>0:54:59 (90)</t>
  </si>
  <si>
    <t>1:07:20 (91,-1)</t>
  </si>
  <si>
    <t>+48:04</t>
  </si>
  <si>
    <t>1:57:14</t>
  </si>
  <si>
    <t>9°/41</t>
  </si>
  <si>
    <t>STECKIEWIEZ ANAIS</t>
  </si>
  <si>
    <t>0:54:59 (91)</t>
  </si>
  <si>
    <t>1:07:20 (90,+1)</t>
  </si>
  <si>
    <t>+48:08</t>
  </si>
  <si>
    <t>1:57:06</t>
  </si>
  <si>
    <t>9°/267</t>
  </si>
  <si>
    <t>SOSNIAK AUDREY</t>
  </si>
  <si>
    <t>0:53:32 (79)</t>
  </si>
  <si>
    <t>1:06:42 (82,-3)</t>
  </si>
  <si>
    <t>+48:09</t>
  </si>
  <si>
    <t>1:57:52</t>
  </si>
  <si>
    <t>5°/45</t>
  </si>
  <si>
    <t>CADEGROS NICOLAS</t>
  </si>
  <si>
    <t>0:54:05 (82)</t>
  </si>
  <si>
    <t>1:06:42 (81,+1)</t>
  </si>
  <si>
    <t>+48:42</t>
  </si>
  <si>
    <t>1:58:05</t>
  </si>
  <si>
    <t>8°/40</t>
  </si>
  <si>
    <t>LECLERCQ ALEXANDRE</t>
  </si>
  <si>
    <t>0:56:31 (107)</t>
  </si>
  <si>
    <t>1:09:16 (105,+2)</t>
  </si>
  <si>
    <t>1:59:13</t>
  </si>
  <si>
    <t>+48:59</t>
  </si>
  <si>
    <t>1:57:48</t>
  </si>
  <si>
    <t>10°/41</t>
  </si>
  <si>
    <t>DAUBA CAZAC MARIE J</t>
  </si>
  <si>
    <t>0:58:24 (121)</t>
  </si>
  <si>
    <t>1:11:35 (115,+6)</t>
  </si>
  <si>
    <t>+49:11</t>
  </si>
  <si>
    <t>1:57:54</t>
  </si>
  <si>
    <t>4°/79</t>
  </si>
  <si>
    <t>GUTTIN DIDIER</t>
  </si>
  <si>
    <t>0:56:50 (109)</t>
  </si>
  <si>
    <t>1:09:58 (109)</t>
  </si>
  <si>
    <t>+49:51</t>
  </si>
  <si>
    <t>9°/39</t>
  </si>
  <si>
    <t>FRANCO EMMANUEL</t>
  </si>
  <si>
    <t>0:56:46 (108)</t>
  </si>
  <si>
    <t>1:09:49 (108)</t>
  </si>
  <si>
    <t>+49:56</t>
  </si>
  <si>
    <t>1:59:22</t>
  </si>
  <si>
    <t>11°/41</t>
  </si>
  <si>
    <t>BEN HASSOU AMINE</t>
  </si>
  <si>
    <t>1:01:37 (152)</t>
  </si>
  <si>
    <t>1:15:17 (147,+5)</t>
  </si>
  <si>
    <t>1:59:24</t>
  </si>
  <si>
    <t>19°/186</t>
  </si>
  <si>
    <t>DREANO ERIC</t>
  </si>
  <si>
    <t>0:58:25 (122)</t>
  </si>
  <si>
    <t>1:11:36 (116,+6)</t>
  </si>
  <si>
    <t>+50:04</t>
  </si>
  <si>
    <t>1:58:49</t>
  </si>
  <si>
    <t>8°/30</t>
  </si>
  <si>
    <t>PLATEAU CHLOE</t>
  </si>
  <si>
    <t>0:59:05 (129)</t>
  </si>
  <si>
    <t>1:12:43 (125,+4)</t>
  </si>
  <si>
    <t>+50:49</t>
  </si>
  <si>
    <t>2:00:29</t>
  </si>
  <si>
    <t>10°/267</t>
  </si>
  <si>
    <t>BRIZION MANUEL</t>
  </si>
  <si>
    <t>1977</t>
  </si>
  <si>
    <t>0:56:19 (106)</t>
  </si>
  <si>
    <t>1:09:45 (107,-1)</t>
  </si>
  <si>
    <t>2:01:52</t>
  </si>
  <si>
    <t>+51:38</t>
  </si>
  <si>
    <t>2:01:04</t>
  </si>
  <si>
    <t>12°/41</t>
  </si>
  <si>
    <t>CANTET FLORENCE</t>
  </si>
  <si>
    <t>0:58:56 (127)</t>
  </si>
  <si>
    <t>1:12:08 (121,+6)</t>
  </si>
  <si>
    <t>+51:41</t>
  </si>
  <si>
    <t>2:00:07</t>
  </si>
  <si>
    <t>5°/25</t>
  </si>
  <si>
    <t>BOUTOILLE FLORE</t>
  </si>
  <si>
    <t>0:58:58 (128)</t>
  </si>
  <si>
    <t>1:12:08 (122,+6)</t>
  </si>
  <si>
    <t>+51:50</t>
  </si>
  <si>
    <t>2:00:34</t>
  </si>
  <si>
    <t>11°/267</t>
  </si>
  <si>
    <t>PALAZZO STEPHANIE</t>
  </si>
  <si>
    <t>0:55:48 (103)</t>
  </si>
  <si>
    <t>1:08:54 (100,+3)</t>
  </si>
  <si>
    <t>+52:18</t>
  </si>
  <si>
    <t>2:01:49</t>
  </si>
  <si>
    <t>6°/45</t>
  </si>
  <si>
    <t>LE ROUZO MÉLANIE</t>
  </si>
  <si>
    <t>M3F</t>
  </si>
  <si>
    <t>0:57:41 (114)</t>
  </si>
  <si>
    <t>1:11:17 (112,+2)</t>
  </si>
  <si>
    <t>2:02:41</t>
  </si>
  <si>
    <t>+52:27</t>
  </si>
  <si>
    <t>1°/31</t>
  </si>
  <si>
    <t>DERIEN CECILE</t>
  </si>
  <si>
    <t>0:55:36 (97)</t>
  </si>
  <si>
    <t>1:09:11 (102,-5)</t>
  </si>
  <si>
    <t>+53:00</t>
  </si>
  <si>
    <t>2:02:25</t>
  </si>
  <si>
    <t>7°/45</t>
  </si>
  <si>
    <t>CHANE MAGALI</t>
  </si>
  <si>
    <t>0:58:04 (118)</t>
  </si>
  <si>
    <t>1:11:16 (111,+7)</t>
  </si>
  <si>
    <t>+53:01</t>
  </si>
  <si>
    <t>2°/31</t>
  </si>
  <si>
    <t>MIRAOUI ILYASSE</t>
  </si>
  <si>
    <t>0:57:53 (117)</t>
  </si>
  <si>
    <t>1:11:24 (113,+4)</t>
  </si>
  <si>
    <t>+53:05</t>
  </si>
  <si>
    <t>2:01:34</t>
  </si>
  <si>
    <t>11°/81</t>
  </si>
  <si>
    <t>AISA JEAN-PHILLIP</t>
  </si>
  <si>
    <t>0:57:33 (113)</t>
  </si>
  <si>
    <t>1:11:58 (118,-5)</t>
  </si>
  <si>
    <t>+53:56</t>
  </si>
  <si>
    <t>2:03:47</t>
  </si>
  <si>
    <t>9°/40</t>
  </si>
  <si>
    <t>LEBORGNE HERVE</t>
  </si>
  <si>
    <t>1961</t>
  </si>
  <si>
    <t>0:58:06 (119)</t>
  </si>
  <si>
    <t>1:12:01 (119)</t>
  </si>
  <si>
    <t>2:03:21</t>
  </si>
  <si>
    <t>2°/11</t>
  </si>
  <si>
    <t>FARRE MATTHIEU</t>
  </si>
  <si>
    <t>0:59:49 (139)</t>
  </si>
  <si>
    <t>1:13:38 (135,+4)</t>
  </si>
  <si>
    <t>2:04:12</t>
  </si>
  <si>
    <t>+53:58</t>
  </si>
  <si>
    <t>2:03:30</t>
  </si>
  <si>
    <t>10°/40</t>
  </si>
  <si>
    <t>EVRAT EP DELIGNY LAURE</t>
  </si>
  <si>
    <t>1971</t>
  </si>
  <si>
    <t>0:57:06 (111)</t>
  </si>
  <si>
    <t>1:10:39 (110,+1)</t>
  </si>
  <si>
    <t>+54:16</t>
  </si>
  <si>
    <t>2:03:37</t>
  </si>
  <si>
    <t>6°/25</t>
  </si>
  <si>
    <t>MARTIN PATRICK</t>
  </si>
  <si>
    <t>0:59:58 (144)</t>
  </si>
  <si>
    <t>1:13:21 (132,+12)</t>
  </si>
  <si>
    <t>+54:18</t>
  </si>
  <si>
    <t>11°/40</t>
  </si>
  <si>
    <t>MAGNE AURELIE</t>
  </si>
  <si>
    <t>0:58:26 (123)</t>
  </si>
  <si>
    <t>1:11:47 (117,+6)</t>
  </si>
  <si>
    <t>+54:21</t>
  </si>
  <si>
    <t>2:03:05</t>
  </si>
  <si>
    <t>4°/33</t>
  </si>
  <si>
    <t>DOURSIEV VISURHADJI</t>
  </si>
  <si>
    <t>1:00:47 (147)</t>
  </si>
  <si>
    <t>1:13:26 (133,+14)</t>
  </si>
  <si>
    <t>+54:24</t>
  </si>
  <si>
    <t>2:02:47</t>
  </si>
  <si>
    <t>20°/186</t>
  </si>
  <si>
    <t>NOAILLY RAPHAEL</t>
  </si>
  <si>
    <t>0:55:46 (100)</t>
  </si>
  <si>
    <t>1:09:16 (103,-3)</t>
  </si>
  <si>
    <t>+54:49</t>
  </si>
  <si>
    <t>2:04:11</t>
  </si>
  <si>
    <t>10°/39</t>
  </si>
  <si>
    <t>FROMENTOUX PIERRE</t>
  </si>
  <si>
    <t>1967</t>
  </si>
  <si>
    <t>0:55:47 (101)</t>
  </si>
  <si>
    <t>1:09:16 (104,-3)</t>
  </si>
  <si>
    <t>11°/39</t>
  </si>
  <si>
    <t>VEXLARD ROMAIN</t>
  </si>
  <si>
    <t>1:02:46 (153)</t>
  </si>
  <si>
    <t>1:16:20 (151,+2)</t>
  </si>
  <si>
    <t>+55:11</t>
  </si>
  <si>
    <t>2:03:36</t>
  </si>
  <si>
    <t>12°/81</t>
  </si>
  <si>
    <t>LOUCHART TONY</t>
  </si>
  <si>
    <t>0:55:48 (104)</t>
  </si>
  <si>
    <t>1:08:56 (101,+3)</t>
  </si>
  <si>
    <t>+56:11</t>
  </si>
  <si>
    <t>2:05:43</t>
  </si>
  <si>
    <t>13°/41</t>
  </si>
  <si>
    <t>CONTE DE RIEMACKER FLORENT</t>
  </si>
  <si>
    <t>0:55:52 (105)</t>
  </si>
  <si>
    <t>1:09:42 (106,-1)</t>
  </si>
  <si>
    <t>2:06:39</t>
  </si>
  <si>
    <t>+56:25</t>
  </si>
  <si>
    <t>2:05:08</t>
  </si>
  <si>
    <t>14°/41</t>
  </si>
  <si>
    <t>HAUGUEL CELIA</t>
  </si>
  <si>
    <t>0:59:07 (130)</t>
  </si>
  <si>
    <t>1:12:53 (128,+2)</t>
  </si>
  <si>
    <t>+56:26</t>
  </si>
  <si>
    <t>2:05:32</t>
  </si>
  <si>
    <t>12°/267</t>
  </si>
  <si>
    <t>SAUSSOL ALEXANDRA</t>
  </si>
  <si>
    <t>0:59:42 (138)</t>
  </si>
  <si>
    <t>1:13:33 (134,+4)</t>
  </si>
  <si>
    <t>+56:45</t>
  </si>
  <si>
    <t>2:05:54</t>
  </si>
  <si>
    <t>3°/31</t>
  </si>
  <si>
    <t>BENANTAR NOUR EL ISLAM</t>
  </si>
  <si>
    <t>ALG</t>
  </si>
  <si>
    <t>1:03:43 (154)</t>
  </si>
  <si>
    <t>1:16:31 (152,+2)</t>
  </si>
  <si>
    <t>+56:53</t>
  </si>
  <si>
    <t>2:05:19</t>
  </si>
  <si>
    <t>21°/186</t>
  </si>
  <si>
    <t>LHOMME KARINE</t>
  </si>
  <si>
    <t>0:59:17 (135)</t>
  </si>
  <si>
    <t>1:12:49 (127,+8)</t>
  </si>
  <si>
    <t>+56:58</t>
  </si>
  <si>
    <t>2:05:26</t>
  </si>
  <si>
    <t>4°/31</t>
  </si>
  <si>
    <t>FERRO CAROLINE</t>
  </si>
  <si>
    <t>0:57:14 (112)</t>
  </si>
  <si>
    <t>1:11:24 (114,-2)</t>
  </si>
  <si>
    <t>+57:13</t>
  </si>
  <si>
    <t>2:06:12</t>
  </si>
  <si>
    <t>5°/79</t>
  </si>
  <si>
    <t>GARNIER CAROLE</t>
  </si>
  <si>
    <t>0:57:01 (110)</t>
  </si>
  <si>
    <t>1:12:12 (123,-13)</t>
  </si>
  <si>
    <t>+57:20</t>
  </si>
  <si>
    <t>2:06:45</t>
  </si>
  <si>
    <t>7°/25</t>
  </si>
  <si>
    <t>BUVAT CLÉLIA</t>
  </si>
  <si>
    <t>0:59:14 (133)</t>
  </si>
  <si>
    <t>1:12:29 (124,+9)</t>
  </si>
  <si>
    <t>+57:53</t>
  </si>
  <si>
    <t>13°/267</t>
  </si>
  <si>
    <t>GUERIOT ALAIN</t>
  </si>
  <si>
    <t>0:58:24 (120)</t>
  </si>
  <si>
    <t>1:12:05 (120)</t>
  </si>
  <si>
    <t>+57:59</t>
  </si>
  <si>
    <t>2:06:49</t>
  </si>
  <si>
    <t>12°/39</t>
  </si>
  <si>
    <t>OLLAGNIER FRÉDÉRIC</t>
  </si>
  <si>
    <t>0:58:39 (124)</t>
  </si>
  <si>
    <t>1:13:08 (130,-6)</t>
  </si>
  <si>
    <t>+58:28</t>
  </si>
  <si>
    <t>2:08:10</t>
  </si>
  <si>
    <t>12°/40</t>
  </si>
  <si>
    <t>BRANGER FREDERIC</t>
  </si>
  <si>
    <t>1:01:29 (151)</t>
  </si>
  <si>
    <t>1:15:48 (149,+2)</t>
  </si>
  <si>
    <t>+58:54</t>
  </si>
  <si>
    <t>2:07:22</t>
  </si>
  <si>
    <t>9°/30</t>
  </si>
  <si>
    <t>CENTENO DELPHINE</t>
  </si>
  <si>
    <t>0:59:54 (142)</t>
  </si>
  <si>
    <t>1:14:27 (142)</t>
  </si>
  <si>
    <t>+59:34</t>
  </si>
  <si>
    <t>2:08:32</t>
  </si>
  <si>
    <t>5°/31</t>
  </si>
  <si>
    <t>ABECASSIS GALLOU ESTELLE</t>
  </si>
  <si>
    <t>0:59:54 (143)</t>
  </si>
  <si>
    <t>1:14:26 (141,+2)</t>
  </si>
  <si>
    <t>5°/33</t>
  </si>
  <si>
    <t>REZZAI WISSAL</t>
  </si>
  <si>
    <t>0:59:51 (141)</t>
  </si>
  <si>
    <t>1:14:38 (144,-3)</t>
  </si>
  <si>
    <t>+59:55</t>
  </si>
  <si>
    <t>2:09:22</t>
  </si>
  <si>
    <t>6°/79</t>
  </si>
  <si>
    <t>DESMOTS MELODIE</t>
  </si>
  <si>
    <t>0:59:50 (140)</t>
  </si>
  <si>
    <t>1:14:38 (145,-5)</t>
  </si>
  <si>
    <t>2:09:23</t>
  </si>
  <si>
    <t>7°/79</t>
  </si>
  <si>
    <t>LEAL ANTHONY</t>
  </si>
  <si>
    <t>0:59:16 (134)</t>
  </si>
  <si>
    <t>1:12:46 (126,+8)</t>
  </si>
  <si>
    <t>+01:00:07</t>
  </si>
  <si>
    <t>2:08:54</t>
  </si>
  <si>
    <t>13°/81</t>
  </si>
  <si>
    <t>LE PREGASSIN NATHALIE</t>
  </si>
  <si>
    <t>1881261</t>
  </si>
  <si>
    <t>0:59:34 (137)</t>
  </si>
  <si>
    <t>1:14:32 (143,-6)</t>
  </si>
  <si>
    <t>+01:00:46</t>
  </si>
  <si>
    <t>2:10:17</t>
  </si>
  <si>
    <t>8°/25</t>
  </si>
  <si>
    <t>GUSCIANI MARIKA</t>
  </si>
  <si>
    <t>1:03:52 (155)</t>
  </si>
  <si>
    <t>1:17:53 (155)</t>
  </si>
  <si>
    <t>+01:00:54</t>
  </si>
  <si>
    <t>2:09:19</t>
  </si>
  <si>
    <t>9°/25</t>
  </si>
  <si>
    <t>POTTIER EMMANUEL</t>
  </si>
  <si>
    <t>1:04:43 (157)</t>
  </si>
  <si>
    <t>1:19:18 (156,+1)</t>
  </si>
  <si>
    <t>+01:02:11</t>
  </si>
  <si>
    <t>2:10:39</t>
  </si>
  <si>
    <t>13°/39</t>
  </si>
  <si>
    <t>DROMARD SOPHIE</t>
  </si>
  <si>
    <t>1:00:05 (145)</t>
  </si>
  <si>
    <t>1:14:50 (146,-1)</t>
  </si>
  <si>
    <t>+01:02:14</t>
  </si>
  <si>
    <t>2:11:14</t>
  </si>
  <si>
    <t>10°/25</t>
  </si>
  <si>
    <t>JABIOL GWENAELLE</t>
  </si>
  <si>
    <t>1:00:39 (146)</t>
  </si>
  <si>
    <t>1:15:58 (150,-4)</t>
  </si>
  <si>
    <t>+01:02:24</t>
  </si>
  <si>
    <t>2:11:22</t>
  </si>
  <si>
    <t>8°/45</t>
  </si>
  <si>
    <t>CHELIBANE CHAFYA</t>
  </si>
  <si>
    <t>0:59:12 (131)</t>
  </si>
  <si>
    <t>1:14:07 (138,-7)</t>
  </si>
  <si>
    <t>+01:03:04</t>
  </si>
  <si>
    <t>2:12:34</t>
  </si>
  <si>
    <t>6°/33</t>
  </si>
  <si>
    <t>MANIA STEPHANIE</t>
  </si>
  <si>
    <t>0:59:18 (136)</t>
  </si>
  <si>
    <t>1:14:21 (140,-4)</t>
  </si>
  <si>
    <t>+01:03:14</t>
  </si>
  <si>
    <t>2:12:46</t>
  </si>
  <si>
    <t>7°/33</t>
  </si>
  <si>
    <t>ROUX AURELIEN</t>
  </si>
  <si>
    <t>1:00:55 (150)</t>
  </si>
  <si>
    <t>1:15:43 (148,+2)</t>
  </si>
  <si>
    <t>+01:03:23</t>
  </si>
  <si>
    <t>2:12:45</t>
  </si>
  <si>
    <t>13°/40</t>
  </si>
  <si>
    <t>IDJA RADIA</t>
  </si>
  <si>
    <t>1:06:07 (160)</t>
  </si>
  <si>
    <t>1:19:46 (158,+2)</t>
  </si>
  <si>
    <t>+01:04:32</t>
  </si>
  <si>
    <t>2:12:55</t>
  </si>
  <si>
    <t>14°/267</t>
  </si>
  <si>
    <t>PER BENJAMIN</t>
  </si>
  <si>
    <t>0:58:39 (125)</t>
  </si>
  <si>
    <t>1:13:05 (129,-4)</t>
  </si>
  <si>
    <t>+01:05:00</t>
  </si>
  <si>
    <t>2:14:40</t>
  </si>
  <si>
    <t>15°/41</t>
  </si>
  <si>
    <t>AMMICHE DIKRA</t>
  </si>
  <si>
    <t>2004</t>
  </si>
  <si>
    <t>ESF</t>
  </si>
  <si>
    <t>1:05:29 (158)</t>
  </si>
  <si>
    <t>1:19:37 (157,+1)</t>
  </si>
  <si>
    <t>+01:05:32</t>
  </si>
  <si>
    <t>2:14:59</t>
  </si>
  <si>
    <t>1°/8</t>
  </si>
  <si>
    <t>PELLISSIER MARIE-CATHERINE</t>
  </si>
  <si>
    <t>1:00:53 (148)</t>
  </si>
  <si>
    <t>1:16:43 (153,-5)</t>
  </si>
  <si>
    <t>+01:06:20</t>
  </si>
  <si>
    <t>2:15:58</t>
  </si>
  <si>
    <t>6°/31</t>
  </si>
  <si>
    <t>LAMANNA CHRISTOPHE</t>
  </si>
  <si>
    <t>1:00:54 (149)</t>
  </si>
  <si>
    <t>1:17:34 (154,-5)</t>
  </si>
  <si>
    <t>+01:06:21</t>
  </si>
  <si>
    <t>2:16:24</t>
  </si>
  <si>
    <t>16°/41</t>
  </si>
  <si>
    <t>ANGLADE FREDERIC</t>
  </si>
  <si>
    <t>0:57:41 (115)</t>
  </si>
  <si>
    <t>1:13:14 (131,-16)</t>
  </si>
  <si>
    <t>2:15:45</t>
  </si>
  <si>
    <t>14°/40</t>
  </si>
  <si>
    <t>SAINT CRIT BRUNO</t>
  </si>
  <si>
    <t>1963</t>
  </si>
  <si>
    <t>0:59:14 (132)</t>
  </si>
  <si>
    <t>1:14:09 (139,-7)</t>
  </si>
  <si>
    <t>+01:11:02</t>
  </si>
  <si>
    <t>2:20:43</t>
  </si>
  <si>
    <t>10°/30</t>
  </si>
  <si>
    <t>DURIN AMANDINE</t>
  </si>
  <si>
    <t>1:03:54 (156)</t>
  </si>
  <si>
    <t>1:19:52 (159,-3)</t>
  </si>
  <si>
    <t>+01:11:17</t>
  </si>
  <si>
    <t>2:19:56</t>
  </si>
  <si>
    <t>9°/45</t>
  </si>
  <si>
    <t>LE LOUËR KÉVIN</t>
  </si>
  <si>
    <t>0:57:44 (116)</t>
  </si>
  <si>
    <t>1:13:48 (137,-21)</t>
  </si>
  <si>
    <t>+01:11:45</t>
  </si>
  <si>
    <t>2:20:37</t>
  </si>
  <si>
    <t>22°/186</t>
  </si>
  <si>
    <t>BUSSIERE AMANDA</t>
  </si>
  <si>
    <t>1:08:18 (164)</t>
  </si>
  <si>
    <t>1:24:03 (164)</t>
  </si>
  <si>
    <t>+01:12:10</t>
  </si>
  <si>
    <t>8°/79</t>
  </si>
  <si>
    <t>GUTTRIDGE MYRIAM</t>
  </si>
  <si>
    <t>1:06:11 (161)</t>
  </si>
  <si>
    <t>1:22:01 (161)</t>
  </si>
  <si>
    <t>+01:12:42</t>
  </si>
  <si>
    <t>2:21:25</t>
  </si>
  <si>
    <t>10°/45</t>
  </si>
  <si>
    <t>FIORE THOMAS</t>
  </si>
  <si>
    <t>1:05:29 (159)</t>
  </si>
  <si>
    <t>1:20:49 (160,-1)</t>
  </si>
  <si>
    <t>+01:14:06</t>
  </si>
  <si>
    <t>2:22:49</t>
  </si>
  <si>
    <t>15°/53</t>
  </si>
  <si>
    <t>PELTIER ANNE-SOPHIE</t>
  </si>
  <si>
    <t>1:07:31 (163)</t>
  </si>
  <si>
    <t>1:23:47 (163)</t>
  </si>
  <si>
    <t>+01:15:05</t>
  </si>
  <si>
    <t>2:23:24</t>
  </si>
  <si>
    <t>8°/33</t>
  </si>
  <si>
    <t>WAGNER SOPHIE</t>
  </si>
  <si>
    <t>1:10:14 (167)</t>
  </si>
  <si>
    <t>1:26:06 (166,+1)</t>
  </si>
  <si>
    <t>+01:17:55</t>
  </si>
  <si>
    <t>2:26:37</t>
  </si>
  <si>
    <t>9°/79</t>
  </si>
  <si>
    <t>BERNARDINI GEOFFREY</t>
  </si>
  <si>
    <t>1:06:47 (162)</t>
  </si>
  <si>
    <t>1:22:34 (162)</t>
  </si>
  <si>
    <t>+01:18:55</t>
  </si>
  <si>
    <t>2:27:37</t>
  </si>
  <si>
    <t>16°/53</t>
  </si>
  <si>
    <t>PONSARD MATTHIEU</t>
  </si>
  <si>
    <t>1:11:52 (170)</t>
  </si>
  <si>
    <t>1:28:48 (167,+3)</t>
  </si>
  <si>
    <t>+01:19:13</t>
  </si>
  <si>
    <t>2:27:40</t>
  </si>
  <si>
    <t>15°/40</t>
  </si>
  <si>
    <t>BAUDY LUDIVINE</t>
  </si>
  <si>
    <t>1:08:51 (165)</t>
  </si>
  <si>
    <t>1:25:37 (165)</t>
  </si>
  <si>
    <t>+01:19:19</t>
  </si>
  <si>
    <t>2:28:45</t>
  </si>
  <si>
    <t>11°/45</t>
  </si>
  <si>
    <t>OUAHALOU DRIFFA</t>
  </si>
  <si>
    <t>1:11:27 (168)</t>
  </si>
  <si>
    <t>1:29:02 (169,-1)</t>
  </si>
  <si>
    <t>+01:28:17</t>
  </si>
  <si>
    <t>2:37:02</t>
  </si>
  <si>
    <t>11°/25</t>
  </si>
  <si>
    <t>GIMBERT ALICE</t>
  </si>
  <si>
    <t>1:08:59 (166)</t>
  </si>
  <si>
    <t>1:28:58 (168,-2)</t>
  </si>
  <si>
    <t>+01:35:23</t>
  </si>
  <si>
    <t>2:43:48</t>
  </si>
  <si>
    <t>12°/45</t>
  </si>
  <si>
    <t>BRUDY SABRINA</t>
  </si>
  <si>
    <t>1:14:52 (171)</t>
  </si>
  <si>
    <t>1:34:18 (171)</t>
  </si>
  <si>
    <t>+01:43:03</t>
  </si>
  <si>
    <t>2:51:29</t>
  </si>
  <si>
    <t>12°/25</t>
  </si>
  <si>
    <t>ALIA MALORIE</t>
  </si>
  <si>
    <t>1:17:21 (172)</t>
  </si>
  <si>
    <t>1:37:12 (172)</t>
  </si>
  <si>
    <t>+01:44:45</t>
  </si>
  <si>
    <t>2:53:16</t>
  </si>
  <si>
    <t>10°/79</t>
  </si>
  <si>
    <t>MOHAMADI NADHIF</t>
  </si>
  <si>
    <t>1:11:30 (169)</t>
  </si>
  <si>
    <t>1:32:14 (170,-1)</t>
  </si>
  <si>
    <t>+01:44:46</t>
  </si>
  <si>
    <t>2:54:12</t>
  </si>
  <si>
    <t>14°/81</t>
  </si>
  <si>
    <t>(vide)</t>
  </si>
  <si>
    <t>Somme de Temps</t>
  </si>
  <si>
    <t>CAT EQUIPE</t>
  </si>
  <si>
    <t>CAT CONC EQUIP</t>
  </si>
  <si>
    <t>M1H USN</t>
  </si>
  <si>
    <t>SEH CEHDF</t>
  </si>
  <si>
    <t>SEH CERA</t>
  </si>
  <si>
    <t>SEH CE NORMANDIE</t>
  </si>
  <si>
    <t>SEH BPBFC</t>
  </si>
  <si>
    <t xml:space="preserve">M2H AS CEGEE </t>
  </si>
  <si>
    <t>M2H CEAPC</t>
  </si>
  <si>
    <t>M1H AS LOIRE DRÔME ARDECHE</t>
  </si>
  <si>
    <t>M2H BPCE-IT</t>
  </si>
  <si>
    <t>M1H CEPAL</t>
  </si>
  <si>
    <t>M3H CEIDF</t>
  </si>
  <si>
    <t>M1H CEBPL</t>
  </si>
  <si>
    <t>SEH Banque Palatine</t>
  </si>
  <si>
    <t>M2H CEHDF</t>
  </si>
  <si>
    <t>SEF CEHDF</t>
  </si>
  <si>
    <t xml:space="preserve">M1H AS CEGEE </t>
  </si>
  <si>
    <t>M2H BPBFC</t>
  </si>
  <si>
    <t>M2H CE NORMANDIE</t>
  </si>
  <si>
    <t xml:space="preserve">M3H AS CEGEE </t>
  </si>
  <si>
    <t>SEH AS LOIRE DRÔME ARDECHE</t>
  </si>
  <si>
    <t>M2H CEIDF</t>
  </si>
  <si>
    <t>M1H CERA</t>
  </si>
  <si>
    <t>SEH CEIDF</t>
  </si>
  <si>
    <t>SEH BPCE-IT</t>
  </si>
  <si>
    <t>SEH CEBPL</t>
  </si>
  <si>
    <t>M3H CEBPL</t>
  </si>
  <si>
    <t>M3H CERA</t>
  </si>
  <si>
    <t>M2H BPOC</t>
  </si>
  <si>
    <t>M1F CEIDF</t>
  </si>
  <si>
    <t>M1H CEIDF</t>
  </si>
  <si>
    <t xml:space="preserve">M1H </t>
  </si>
  <si>
    <t>SEF CERA</t>
  </si>
  <si>
    <t xml:space="preserve">SEH AS CEGEE </t>
  </si>
  <si>
    <t>SEF CEIDF</t>
  </si>
  <si>
    <t>SEF CEPAC</t>
  </si>
  <si>
    <t>M1H BPCE-IT</t>
  </si>
  <si>
    <t>M1H BPBFC</t>
  </si>
  <si>
    <t>M1H CEPAC</t>
  </si>
  <si>
    <t>M1H CE NORMANDIE</t>
  </si>
  <si>
    <t>M1F BPCE SA</t>
  </si>
  <si>
    <t>M1F CEHDF</t>
  </si>
  <si>
    <t>M1F BPCE-IT</t>
  </si>
  <si>
    <t>SEF BPALC</t>
  </si>
  <si>
    <t>M2H AS LOIRE DRÔME ARDECHE</t>
  </si>
  <si>
    <t>M1H BPALC</t>
  </si>
  <si>
    <t>SEH ECUREUIL VIE DEVELOPPEMENT</t>
  </si>
  <si>
    <t>SEF BPBFC</t>
  </si>
  <si>
    <t>M1H CEAPC</t>
  </si>
  <si>
    <t>SEF Banque Palatine</t>
  </si>
  <si>
    <t>SEF CE NORMANDIE</t>
  </si>
  <si>
    <t>SEH BPCE Assurances</t>
  </si>
  <si>
    <t>SEF BPAURA</t>
  </si>
  <si>
    <t>M1F CERA</t>
  </si>
  <si>
    <t>M2H CERA</t>
  </si>
  <si>
    <t>M1H CEHDF</t>
  </si>
  <si>
    <t>SEF CEBPL</t>
  </si>
  <si>
    <t>M1F CEAPC</t>
  </si>
  <si>
    <t>SEH BPGO</t>
  </si>
  <si>
    <t>M3H CE NORMANDIE</t>
  </si>
  <si>
    <t>M2H Banque Palatine</t>
  </si>
  <si>
    <t>M1F CEBPL</t>
  </si>
  <si>
    <t>M3H CEAPC</t>
  </si>
  <si>
    <t>SEF BPGO</t>
  </si>
  <si>
    <t>SEH BPAURA</t>
  </si>
  <si>
    <t>M1H BPOC</t>
  </si>
  <si>
    <t xml:space="preserve">SEF AS CEGEE </t>
  </si>
  <si>
    <t>M3H BPOC</t>
  </si>
  <si>
    <t>M1F CE NORMANDIE</t>
  </si>
  <si>
    <t>SEF CEAPC</t>
  </si>
  <si>
    <t>M1F Banque Palatine</t>
  </si>
  <si>
    <t>M2H CELC</t>
  </si>
  <si>
    <t xml:space="preserve">M1F AS CEGEE </t>
  </si>
  <si>
    <t>M1F BPCE Assurances</t>
  </si>
  <si>
    <t xml:space="preserve">0 </t>
  </si>
  <si>
    <t>M2F CEIDF</t>
  </si>
  <si>
    <t>M2F CELC</t>
  </si>
  <si>
    <t>M2F CEHDF</t>
  </si>
  <si>
    <t>M2F CERA</t>
  </si>
  <si>
    <t>M2F BPCE Assurances</t>
  </si>
  <si>
    <t xml:space="preserve">M2F AS CEGEE </t>
  </si>
  <si>
    <t>M2F AS LOIRE DRÔME ARDECHE</t>
  </si>
  <si>
    <t>M2F BPAURA</t>
  </si>
  <si>
    <t>M2F CEAPC</t>
  </si>
  <si>
    <t>M2F BPCE SA</t>
  </si>
  <si>
    <t>M2F BPCE-IT</t>
  </si>
  <si>
    <t>M2F CEPAC</t>
  </si>
  <si>
    <t>M2F ECUREUIL VIE DEVELOPPEMENT</t>
  </si>
  <si>
    <t>#N/A</t>
  </si>
  <si>
    <t>clst</t>
  </si>
  <si>
    <t>M5F</t>
  </si>
  <si>
    <t>M6F</t>
  </si>
  <si>
    <t>M7F</t>
  </si>
  <si>
    <t>M7H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</si>
</sst>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400]h:mm:ss\ AM/PM"/>
    <numFmt numFmtId="165" formatCode="_-* #,##0_-;\-* #,##0_-;_-* &quot;-&quot;??_-;_-@_-"/>
  </numFmts>
  <fonts count="10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B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</borders>
  <cellStyleXfs count="4">
    <xf numFmtId="0" fontId="0" fillId="0" borderId="0"/>
    <xf numFmtId="0" fontId="4" fillId="0" borderId="0"/>
    <xf numFmtId="43" fontId="5" fillId="0" borderId="0" applyFont="0" applyFill="0" applyBorder="0" applyAlignment="0" applyProtection="0"/>
    <xf numFmtId="0" fontId="8" fillId="0" borderId="0"/>
  </cellStyleXfs>
  <cellXfs count="57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164" fontId="0" fillId="0" borderId="0" xfId="0" applyNumberFormat="1"/>
    <xf numFmtId="0" fontId="0" fillId="0" borderId="0" xfId="0" pivotButton="1"/>
    <xf numFmtId="0" fontId="2" fillId="0" borderId="0" xfId="0" applyFont="1"/>
    <xf numFmtId="0" fontId="2" fillId="0" borderId="0" xfId="0" applyFont="1" applyAlignment="1">
      <alignment horizontal="left"/>
    </xf>
    <xf numFmtId="164" fontId="2" fillId="0" borderId="0" xfId="0" applyNumberFormat="1" applyFont="1"/>
    <xf numFmtId="0" fontId="2" fillId="2" borderId="0" xfId="0" applyFont="1" applyFill="1"/>
    <xf numFmtId="0" fontId="2" fillId="3" borderId="0" xfId="0" applyFont="1" applyFill="1"/>
    <xf numFmtId="0" fontId="4" fillId="0" borderId="0" xfId="1"/>
    <xf numFmtId="0" fontId="6" fillId="5" borderId="0" xfId="1" applyFont="1" applyFill="1"/>
    <xf numFmtId="0" fontId="4" fillId="4" borderId="0" xfId="1" applyFill="1"/>
    <xf numFmtId="165" fontId="6" fillId="5" borderId="0" xfId="2" applyNumberFormat="1" applyFont="1" applyFill="1"/>
    <xf numFmtId="165" fontId="4" fillId="0" borderId="0" xfId="2" applyNumberFormat="1" applyFont="1"/>
    <xf numFmtId="0" fontId="9" fillId="0" borderId="3" xfId="3" applyFont="1" applyBorder="1" applyAlignment="1">
      <alignment horizontal="center"/>
    </xf>
    <xf numFmtId="0" fontId="9" fillId="0" borderId="4" xfId="3" applyFont="1" applyBorder="1" applyAlignment="1">
      <alignment horizontal="center"/>
    </xf>
    <xf numFmtId="0" fontId="9" fillId="0" borderId="5" xfId="3" applyFont="1" applyBorder="1" applyAlignment="1">
      <alignment horizontal="center"/>
    </xf>
    <xf numFmtId="0" fontId="8" fillId="0" borderId="0" xfId="3" applyAlignment="1">
      <alignment horizontal="center"/>
    </xf>
    <xf numFmtId="0" fontId="8" fillId="0" borderId="6" xfId="3" applyBorder="1" applyAlignment="1">
      <alignment horizontal="center"/>
    </xf>
    <xf numFmtId="0" fontId="8" fillId="0" borderId="1" xfId="3" applyBorder="1" applyAlignment="1">
      <alignment horizontal="center"/>
    </xf>
    <xf numFmtId="21" fontId="8" fillId="0" borderId="1" xfId="3" applyNumberFormat="1" applyBorder="1" applyAlignment="1">
      <alignment horizontal="center"/>
    </xf>
    <xf numFmtId="14" fontId="8" fillId="0" borderId="1" xfId="3" applyNumberFormat="1" applyBorder="1" applyAlignment="1">
      <alignment horizontal="center"/>
    </xf>
    <xf numFmtId="0" fontId="8" fillId="0" borderId="7" xfId="3" applyBorder="1" applyAlignment="1">
      <alignment horizontal="center"/>
    </xf>
    <xf numFmtId="21" fontId="0" fillId="0" borderId="0" xfId="0" applyNumberFormat="1"/>
    <xf numFmtId="0" fontId="9" fillId="0" borderId="8" xfId="3" applyFont="1" applyBorder="1" applyAlignment="1">
      <alignment horizontal="center"/>
    </xf>
    <xf numFmtId="0" fontId="8" fillId="0" borderId="9" xfId="3" applyBorder="1" applyAlignment="1">
      <alignment horizontal="center"/>
    </xf>
    <xf numFmtId="0" fontId="7" fillId="6" borderId="12" xfId="0" applyFont="1" applyFill="1" applyBorder="1"/>
    <xf numFmtId="0" fontId="7" fillId="6" borderId="13" xfId="0" applyFont="1" applyFill="1" applyBorder="1" applyAlignment="1">
      <alignment horizontal="left"/>
    </xf>
    <xf numFmtId="0" fontId="3" fillId="6" borderId="13" xfId="0" applyFont="1" applyFill="1" applyBorder="1" applyAlignment="1">
      <alignment horizontal="left"/>
    </xf>
    <xf numFmtId="164" fontId="7" fillId="6" borderId="14" xfId="0" applyNumberFormat="1" applyFont="1" applyFill="1" applyBorder="1"/>
    <xf numFmtId="0" fontId="8" fillId="7" borderId="12" xfId="3" applyNumberFormat="1" applyFont="1" applyFill="1" applyBorder="1" applyAlignment="1">
      <alignment horizontal="center"/>
    </xf>
    <xf numFmtId="164" fontId="0" fillId="7" borderId="13" xfId="0" applyNumberFormat="1" applyFont="1" applyFill="1" applyBorder="1"/>
    <xf numFmtId="164" fontId="0" fillId="7" borderId="14" xfId="0" applyNumberFormat="1" applyFont="1" applyFill="1" applyBorder="1"/>
    <xf numFmtId="0" fontId="8" fillId="0" borderId="12" xfId="3" applyNumberFormat="1" applyFont="1" applyBorder="1" applyAlignment="1">
      <alignment horizontal="center"/>
    </xf>
    <xf numFmtId="164" fontId="0" fillId="0" borderId="13" xfId="0" applyNumberFormat="1" applyFont="1" applyBorder="1"/>
    <xf numFmtId="164" fontId="0" fillId="0" borderId="14" xfId="0" applyNumberFormat="1" applyFont="1" applyBorder="1"/>
    <xf numFmtId="0" fontId="0" fillId="7" borderId="12" xfId="0" applyFont="1" applyFill="1" applyBorder="1"/>
    <xf numFmtId="0" fontId="0" fillId="0" borderId="12" xfId="0" applyFont="1" applyBorder="1"/>
    <xf numFmtId="0" fontId="8" fillId="0" borderId="15" xfId="3" applyNumberFormat="1" applyFont="1" applyBorder="1" applyAlignment="1">
      <alignment horizontal="center"/>
    </xf>
    <xf numFmtId="164" fontId="0" fillId="0" borderId="16" xfId="0" applyNumberFormat="1" applyFont="1" applyBorder="1"/>
    <xf numFmtId="0" fontId="8" fillId="7" borderId="15" xfId="3" applyNumberFormat="1" applyFont="1" applyFill="1" applyBorder="1" applyAlignment="1">
      <alignment horizontal="center"/>
    </xf>
    <xf numFmtId="164" fontId="0" fillId="7" borderId="16" xfId="0" applyNumberFormat="1" applyFont="1" applyFill="1" applyBorder="1"/>
    <xf numFmtId="0" fontId="8" fillId="7" borderId="9" xfId="3" applyNumberFormat="1" applyFont="1" applyFill="1" applyBorder="1" applyAlignment="1">
      <alignment horizontal="center"/>
    </xf>
    <xf numFmtId="164" fontId="0" fillId="7" borderId="17" xfId="0" applyNumberFormat="1" applyFont="1" applyFill="1" applyBorder="1"/>
    <xf numFmtId="164" fontId="0" fillId="7" borderId="10" xfId="0" applyNumberFormat="1" applyFont="1" applyFill="1" applyBorder="1"/>
    <xf numFmtId="164" fontId="0" fillId="7" borderId="11" xfId="0" applyNumberFormat="1" applyFont="1" applyFill="1" applyBorder="1"/>
    <xf numFmtId="0" fontId="0" fillId="0" borderId="0" xfId="0" applyAlignment="1"/>
    <xf numFmtId="21" fontId="9" fillId="0" borderId="4" xfId="3" applyNumberFormat="1" applyFont="1" applyBorder="1" applyAlignment="1">
      <alignment horizontal="center"/>
    </xf>
    <xf numFmtId="21" fontId="8" fillId="0" borderId="9" xfId="3" applyNumberFormat="1" applyBorder="1" applyAlignment="1">
      <alignment horizontal="center"/>
    </xf>
    <xf numFmtId="21" fontId="8" fillId="0" borderId="0" xfId="3" applyNumberFormat="1" applyAlignment="1">
      <alignment horizontal="center"/>
    </xf>
    <xf numFmtId="21" fontId="0" fillId="8" borderId="0" xfId="0" applyNumberFormat="1" applyFill="1"/>
    <xf numFmtId="21" fontId="0" fillId="0" borderId="0" xfId="0" applyNumberFormat="1" applyFill="1"/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</cellXfs>
  <cellStyles count="4">
    <cellStyle name="Milliers" xfId="2" builtinId="3"/>
    <cellStyle name="Normal" xfId="0" builtinId="0"/>
    <cellStyle name="Normal 2" xfId="1" xr:uid="{F395F306-06CC-4034-897D-F83F5398BF8C}"/>
    <cellStyle name="Normal 3" xfId="3" xr:uid="{C98A565D-F2A1-458F-97A0-8BEF7B0CCEF8}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none">
          <bgColor auto="1"/>
        </patternFill>
      </fill>
    </dxf>
    <dxf>
      <fill>
        <patternFill patternType="solid">
          <bgColor rgb="FF00B050"/>
        </patternFill>
      </fill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  <dxf>
      <fill>
        <patternFill patternType="solid">
          <bgColor rgb="FF00B050"/>
        </patternFill>
      </fill>
    </dxf>
    <dxf>
      <fill>
        <patternFill patternType="none">
          <bgColor auto="1"/>
        </patternFill>
      </fill>
    </dxf>
    <dxf>
      <numFmt numFmtId="26" formatCode="hh:mm:ss"/>
    </dxf>
    <dxf>
      <numFmt numFmtId="26" formatCode="hh:mm:ss"/>
    </dxf>
  </dxfs>
  <tableStyles count="0" defaultTableStyle="TableStyleMedium2" defaultPivotStyle="PivotStyleLight16"/>
  <colors>
    <mruColors>
      <color rgb="FFFF33CC"/>
      <color rgb="FFFF99FF"/>
      <color rgb="FFFF66CC"/>
      <color rgb="FFFFCCFF"/>
      <color rgb="FFFF99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3858351" refreshedDate="45935.748424189813" createdVersion="8" refreshedVersion="8" minRefreshableVersion="3" recordCount="484" xr:uid="{3ACEA11D-DA82-4B3F-922F-3D38F826C33A}">
  <cacheSource type="worksheet">
    <worksheetSource ref="A1:T17272" sheet="Résultats"/>
  </cacheSource>
  <cacheFields count="20">
    <cacheField name="Pl." numFmtId="0">
      <sharedItems containsString="0" containsBlank="1" containsNumber="1" containsInteger="1" minValue="1" maxValue="171"/>
    </cacheField>
    <cacheField name="Dos" numFmtId="0">
      <sharedItems containsString="0" containsBlank="1" containsNumber="1" containsInteger="1" minValue="53" maxValue="1267"/>
    </cacheField>
    <cacheField name="Nom-prénom" numFmtId="0">
      <sharedItems containsBlank="1" count="172">
        <s v="RONDOT ANTOINE"/>
        <s v="LESAGE PIERRE"/>
        <s v="QUERLIOZ MAEL"/>
        <s v="FRANVIL THOMAS"/>
        <s v="GUENFOUDI SOFIANE"/>
        <s v="LAISSUS HUGO"/>
        <s v="GELY JONATHAN"/>
        <s v="JACQUES OLIVIER"/>
        <s v="CANONNE CYRIL"/>
        <s v="COSTE STEPHANE"/>
        <s v="MOURIER MATHIEU"/>
        <s v="ARGAUD DENIS"/>
        <s v="BEYSSAC THOMAS"/>
        <s v="BILHAUT XAVIER"/>
        <s v="CHAUVET JULIEN"/>
        <s v="LEMAIRE CHARLES"/>
        <s v="LAFFORGUE OLIVIER"/>
        <s v="MOREL LISA"/>
        <s v="BERARD LOIC"/>
        <s v="GALOO LAURENT"/>
        <s v="SELLOS YANNICK"/>
        <s v="OBER PIERROT"/>
        <s v="PIERETTI ANTOINE"/>
        <s v="DUPERON LAURENT"/>
        <s v="SEGUI JULIEN"/>
        <s v="DUPIN THIBAUD"/>
        <s v="THERET JONATHAN"/>
        <s v="SANTIGNY GLEMAIN PIERRE"/>
        <s v="DUFOUR-BAILLET ANTOINE"/>
        <s v="MARCHESINI AURELIEN"/>
        <s v="JACQMIN LAURENT"/>
        <s v="GERGAUD KEVIN"/>
        <s v="FRANGEUL JEAN-MARC"/>
        <s v="BACCONNIER PHILIPPE"/>
        <s v="PERIE JEAN-LUC"/>
        <s v="MAILLET ALICE"/>
        <s v="LEMAIRE NICOLAS"/>
        <s v="GAU OLIVIER"/>
        <s v="CODET FRANCOIS"/>
        <s v="BOULHAUT CHRISTIAN"/>
        <s v="FANUCCI PAUL"/>
        <s v="SCARATO PIERRE"/>
        <s v="CAULEY PIERRE-ANTOINE"/>
        <s v="MATHEY AMANDINE"/>
        <s v="AUROUSSEAU ALEXANDRE"/>
        <s v="TOURBIER MAXIME"/>
        <s v="CARLONE GIUSEPPE"/>
        <s v="SAEZ MANUEL"/>
        <s v="NYS CÉLIA"/>
        <s v="BORRELLY LÉA"/>
        <s v="GIESI THIBAUT"/>
        <s v="MONTES NICOLAS"/>
        <s v="SIRUGUE PIERRE-ALEXIS"/>
        <s v="LAMANNA DAMIEN"/>
        <s v="MATHEVET OPHÉLIE"/>
        <s v="EDET ARNAUD"/>
        <s v="LAROCHE MANON"/>
        <s v="GEDALGE KARINE"/>
        <s v="LUONG SI DANIEL"/>
        <s v="CINQUIN FLORIAN"/>
        <s v="MADELENAT BENOIT"/>
        <s v="MICALETTI FABRICE"/>
        <s v="BENSAID LÉA"/>
        <s v="BEVAN STEVEN"/>
        <s v="PROST JULIEN"/>
        <s v="NUSSBAUMER CHLOE"/>
        <s v="FRAU STEPHANE"/>
        <s v="METRAL BENJAMIN"/>
        <s v="MAURICE SEBASTIEN"/>
        <s v="FRAISSE JEROME"/>
        <s v="FORGERIT GASPARD"/>
        <s v="STOPIN ANTHONY"/>
        <s v="MAIRET MARINA"/>
        <s v="BERNARD CHRISTOPHE"/>
        <s v="RENAULT CHRYSTELE"/>
        <s v="BONNEAU MAGALI"/>
        <s v="ROZIER DAVID"/>
        <s v="SONNTAG FLORENT"/>
        <s v="ROUET VALENTINE"/>
        <s v="ANQUETIL CAMILLE"/>
        <s v="WEENS AUDE"/>
        <s v="CAMELIO GERALD"/>
        <s v="LEPOULTIER MAUREEN"/>
        <s v="DURIN GUILLAUME"/>
        <s v="KORE LOUIS PATRICK"/>
        <s v="BEIGNIER GUILLAUME"/>
        <s v="DORGERE CINDY"/>
        <s v="DELAHAYE DOMINIQUE"/>
        <s v="BLANCHART CORINNE"/>
        <s v="SEBBAN MARC"/>
        <s v="CENTI BERENGER"/>
        <s v="CHRISTIAENS CAROLINE"/>
        <s v="CONFLANT AURORE"/>
        <s v="GUIGON MURIELLE"/>
        <s v="MONGELLI RICHARD"/>
        <s v="MACKOWIAK NICOLAS"/>
        <s v="STECKIEWIEZ ANAIS"/>
        <s v="SOSNIAK AUDREY"/>
        <s v="CADEGROS NICOLAS"/>
        <s v="LECLERCQ ALEXANDRE"/>
        <s v="DAUBA CAZAC MARIE J"/>
        <s v="GUTTIN DIDIER"/>
        <s v="FRANCO EMMANUEL"/>
        <s v="BEN HASSOU AMINE"/>
        <s v="DREANO ERIC"/>
        <s v="PLATEAU CHLOE"/>
        <s v="BRIZION MANUEL"/>
        <s v="CANTET FLORENCE"/>
        <s v="BOUTOILLE FLORE"/>
        <s v="PALAZZO STEPHANIE"/>
        <s v="LE ROUZO MÉLANIE"/>
        <s v="DERIEN CECILE"/>
        <s v="CHANE MAGALI"/>
        <s v="MIRAOUI ILYASSE"/>
        <s v="AISA JEAN-PHILLIP"/>
        <s v="LEBORGNE HERVE"/>
        <s v="FARRE MATTHIEU"/>
        <s v="EVRAT EP DELIGNY LAURE"/>
        <s v="MARTIN PATRICK"/>
        <s v="MAGNE AURELIE"/>
        <s v="DOURSIEV VISURHADJI"/>
        <s v="NOAILLY RAPHAEL"/>
        <s v="FROMENTOUX PIERRE"/>
        <s v="VEXLARD ROMAIN"/>
        <s v="LOUCHART TONY"/>
        <s v="CONTE DE RIEMACKER FLORENT"/>
        <s v="HAUGUEL CELIA"/>
        <s v="SAUSSOL ALEXANDRA"/>
        <s v="BENANTAR NOUR EL ISLAM"/>
        <s v="LHOMME KARINE"/>
        <s v="FERRO CAROLINE"/>
        <s v="GARNIER CAROLE"/>
        <s v="BUVAT CLÉLIA"/>
        <s v="GUERIOT ALAIN"/>
        <s v="OLLAGNIER FRÉDÉRIC"/>
        <s v="BRANGER FREDERIC"/>
        <s v="CENTENO DELPHINE"/>
        <s v="ABECASSIS GALLOU ESTELLE"/>
        <s v="REZZAI WISSAL"/>
        <s v="DESMOTS MELODIE"/>
        <s v="LEAL ANTHONY"/>
        <s v="LE PREGASSIN NATHALIE"/>
        <s v="GUSCIANI MARIKA"/>
        <s v="POTTIER EMMANUEL"/>
        <s v="DROMARD SOPHIE"/>
        <s v="JABIOL GWENAELLE"/>
        <s v="CHELIBANE CHAFYA"/>
        <s v="MANIA STEPHANIE"/>
        <s v="ROUX AURELIEN"/>
        <s v="IDJA RADIA"/>
        <s v="PER BENJAMIN"/>
        <s v="AMMICHE DIKRA"/>
        <s v="PELLISSIER MARIE-CATHERINE"/>
        <s v="LAMANNA CHRISTOPHE"/>
        <s v="ANGLADE FREDERIC"/>
        <s v="SAINT CRIT BRUNO"/>
        <s v="DURIN AMANDINE"/>
        <s v="LE LOUËR KÉVIN"/>
        <s v="BUSSIERE AMANDA"/>
        <s v="GUTTRIDGE MYRIAM"/>
        <s v="FIORE THOMAS"/>
        <s v="PELTIER ANNE-SOPHIE"/>
        <s v="WAGNER SOPHIE"/>
        <s v="BERNARDINI GEOFFREY"/>
        <s v="PONSARD MATTHIEU"/>
        <s v="BAUDY LUDIVINE"/>
        <s v="OUAHALOU DRIFFA"/>
        <s v="GIMBERT ALICE"/>
        <s v="BRUDY SABRINA"/>
        <s v="ALIA MALORIE"/>
        <s v="MOHAMADI NADHIF"/>
        <m/>
      </sharedItems>
    </cacheField>
    <cacheField name="Club" numFmtId="0">
      <sharedItems containsBlank="1"/>
    </cacheField>
    <cacheField name="Licence" numFmtId="0">
      <sharedItems containsBlank="1"/>
    </cacheField>
    <cacheField name="Nat" numFmtId="0">
      <sharedItems containsBlank="1"/>
    </cacheField>
    <cacheField name="Sx" numFmtId="0">
      <sharedItems containsBlank="1" count="3">
        <s v="M"/>
        <s v="F"/>
        <m/>
      </sharedItems>
    </cacheField>
    <cacheField name="Année" numFmtId="0">
      <sharedItems containsBlank="1"/>
    </cacheField>
    <cacheField name="CAT EQUIPE" numFmtId="0">
      <sharedItems containsBlank="1" containsMixedTypes="1" containsNumber="1" containsInteger="1" minValue="0" maxValue="0"/>
    </cacheField>
    <cacheField name="CAT CONC EQUIP" numFmtId="0">
      <sharedItems containsBlank="1"/>
    </cacheField>
    <cacheField name="Cat" numFmtId="0">
      <sharedItems containsBlank="1" count="16">
        <s v="M1H"/>
        <s v="SEH"/>
        <s v="M4H"/>
        <s v="M0H"/>
        <s v="M3H"/>
        <s v="M5H"/>
        <s v="SEF"/>
        <s v="M2H"/>
        <s v="M6H"/>
        <s v="M1F"/>
        <s v="M0F"/>
        <s v="M2F"/>
        <s v="M4F"/>
        <s v="M3F"/>
        <s v="ESF"/>
        <m/>
      </sharedItems>
    </cacheField>
    <cacheField name="Organisme" numFmtId="0">
      <sharedItems containsBlank="1"/>
    </cacheField>
    <cacheField name="Inter 1" numFmtId="0">
      <sharedItems containsBlank="1"/>
    </cacheField>
    <cacheField name="Inter 2" numFmtId="0">
      <sharedItems containsBlank="1"/>
    </cacheField>
    <cacheField name="Temps" numFmtId="21">
      <sharedItems containsNonDate="0" containsDate="1" containsString="0" containsBlank="1" minDate="1899-12-30T01:10:14" maxDate="1899-12-30T02:55:00"/>
    </cacheField>
    <cacheField name="Ecart" numFmtId="0">
      <sharedItems containsBlank="1"/>
    </cacheField>
    <cacheField name="Moy" numFmtId="0">
      <sharedItems containsString="0" containsBlank="1" containsNumber="1" minValue="7.27" maxValue="18.11"/>
    </cacheField>
    <cacheField name="Temps puce" numFmtId="0">
      <sharedItems containsBlank="1"/>
    </cacheField>
    <cacheField name="Par cat." numFmtId="0">
      <sharedItems containsBlank="1"/>
    </cacheField>
    <cacheField name="EQUIPE" numFmtId="0">
      <sharedItems containsBlank="1" containsMixedTypes="1" containsNumber="1" containsInteger="1" minValue="0" maxValue="0" count="25">
        <s v="USN"/>
        <s v="CEHDF"/>
        <s v="CERA"/>
        <s v="CE NORMANDIE"/>
        <s v="BPBFC"/>
        <s v="AS CEGEE "/>
        <s v="CEAPC"/>
        <s v="AS LOIRE DRÔME ARDECHE"/>
        <s v="BPCE-IT"/>
        <s v="CEPAL"/>
        <s v="CEIDF"/>
        <s v="CEBPL"/>
        <s v="Banque Palatine"/>
        <s v="BPOC"/>
        <n v="0"/>
        <e v="#N/A"/>
        <s v="CEPAC"/>
        <s v="BPCE SA"/>
        <s v="BPALC"/>
        <s v="ECUREUIL VIE DEVELOPPEMENT"/>
        <s v="CELC"/>
        <s v="BPCE Assurances"/>
        <s v="BPAURA"/>
        <s v="BPG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4">
  <r>
    <n v="1"/>
    <n v="60"/>
    <x v="0"/>
    <s v="GBS"/>
    <s v="1528910"/>
    <s v="FRA"/>
    <x v="0"/>
    <s v="1985"/>
    <s v="M1H"/>
    <s v="M1H USN"/>
    <x v="0"/>
    <s v="CLUB"/>
    <s v="0:33:03 (1)"/>
    <s v="0:40:45 (1)"/>
    <d v="1899-12-30T01:10:14"/>
    <s v="-"/>
    <n v="18.11"/>
    <s v="1:10:14"/>
    <s v="1°/53"/>
    <x v="0"/>
  </r>
  <r>
    <n v="2"/>
    <n v="1188"/>
    <x v="1"/>
    <s v="GBS"/>
    <s v=""/>
    <s v="FRA"/>
    <x v="0"/>
    <s v="2002"/>
    <s v="SEH"/>
    <s v="SEH CEHDF"/>
    <x v="1"/>
    <s v="GROUPE"/>
    <s v="0:37:53 (2)"/>
    <s v="0:46:47 (2)"/>
    <d v="1899-12-30T01:20:15"/>
    <s v="+10:01"/>
    <n v="15.85"/>
    <s v="1:20:08"/>
    <s v="1°/186"/>
    <x v="1"/>
  </r>
  <r>
    <n v="3"/>
    <n v="1228"/>
    <x v="2"/>
    <s v="GBS"/>
    <s v=""/>
    <s v="FRA"/>
    <x v="0"/>
    <s v="1996"/>
    <s v="SEH"/>
    <s v="SEH CERA"/>
    <x v="1"/>
    <s v="GROUPE"/>
    <s v="0:38:35 (3)"/>
    <s v="0:47:39 (3)"/>
    <d v="1899-12-30T01:21:24"/>
    <s v="+11:10"/>
    <n v="15.62"/>
    <s v="1:21:18"/>
    <s v="2°/186"/>
    <x v="2"/>
  </r>
  <r>
    <n v="4"/>
    <n v="62"/>
    <x v="3"/>
    <s v="GBS"/>
    <s v=""/>
    <s v="FRA"/>
    <x v="0"/>
    <s v="1994"/>
    <s v="SEH"/>
    <s v="SEH CE NORMANDIE"/>
    <x v="1"/>
    <s v="GROUPE"/>
    <s v="0:40:21 (4)"/>
    <s v="0:49:32 (4)"/>
    <d v="1899-12-30T01:24:15"/>
    <s v="+14:01"/>
    <n v="15.09"/>
    <s v="1:24:08"/>
    <s v="3°/186"/>
    <x v="3"/>
  </r>
  <r>
    <n v="5"/>
    <n v="58"/>
    <x v="4"/>
    <s v="GBS"/>
    <s v=""/>
    <s v="FRA"/>
    <x v="0"/>
    <s v="2000"/>
    <s v="SEH"/>
    <s v="SEH BPBFC"/>
    <x v="1"/>
    <s v="GROUPE"/>
    <s v="0:41:02 (5)"/>
    <s v="0:50:50 (5)"/>
    <d v="1899-12-30T01:28:32"/>
    <s v="+18:18"/>
    <n v="14.36"/>
    <s v="1:28:25"/>
    <s v="4°/186"/>
    <x v="4"/>
  </r>
  <r>
    <n v="6"/>
    <n v="57"/>
    <x v="5"/>
    <s v="GBS"/>
    <s v=""/>
    <s v="FRA"/>
    <x v="0"/>
    <s v="2001"/>
    <s v="SEH"/>
    <s v="SEH BPBFC"/>
    <x v="1"/>
    <s v="GROUPE"/>
    <s v="0:41:02 (6)"/>
    <s v="0:50:50 (6)"/>
    <d v="1899-12-30T01:28:32"/>
    <s v="+18:18"/>
    <n v="14.36"/>
    <s v="1:28:25"/>
    <s v="5°/186"/>
    <x v="4"/>
  </r>
  <r>
    <n v="7"/>
    <n v="53"/>
    <x v="6"/>
    <s v="GBS"/>
    <s v=""/>
    <s v="FRA"/>
    <x v="0"/>
    <s v="1994"/>
    <s v="SEH"/>
    <s v="SEH CERA"/>
    <x v="1"/>
    <s v="GROUPE"/>
    <s v="0:41:57 (9)"/>
    <s v="0:51:45 (8,+1)"/>
    <d v="1899-12-30T01:29:14"/>
    <s v="+19:00"/>
    <n v="14.25"/>
    <s v="1:29:06"/>
    <s v="6°/186"/>
    <x v="2"/>
  </r>
  <r>
    <n v="8"/>
    <n v="54"/>
    <x v="7"/>
    <s v="GBS"/>
    <s v=""/>
    <s v="FRA"/>
    <x v="0"/>
    <s v="1969"/>
    <s v="M2H"/>
    <s v="M2H AS CEGEE "/>
    <x v="2"/>
    <s v="GROUPE"/>
    <s v="0:41:16 (7)"/>
    <s v="0:51:30 (7)"/>
    <d v="1899-12-30T01:30:39"/>
    <s v="+20:25"/>
    <n v="14.03"/>
    <s v="1:30:33"/>
    <s v="1°/39"/>
    <x v="5"/>
  </r>
  <r>
    <n v="9"/>
    <n v="281"/>
    <x v="8"/>
    <s v="GBS"/>
    <s v=""/>
    <s v="FRA"/>
    <x v="0"/>
    <s v="1989"/>
    <s v="SEH"/>
    <s v="SEH CEHDF"/>
    <x v="3"/>
    <s v="GROUPE"/>
    <s v="0:42:52 (11)"/>
    <s v="0:52:52 (10,+1)"/>
    <d v="1899-12-30T01:30:53"/>
    <s v="+20:39"/>
    <n v="13.99"/>
    <s v="1:30:35"/>
    <s v="1°/81"/>
    <x v="1"/>
  </r>
  <r>
    <n v="10"/>
    <n v="262"/>
    <x v="9"/>
    <s v="GBS"/>
    <s v=""/>
    <s v="FRA"/>
    <x v="0"/>
    <s v="1968"/>
    <s v="M2H"/>
    <s v="M2H CEAPC"/>
    <x v="2"/>
    <s v="GROUPE"/>
    <s v="0:41:54 (8)"/>
    <s v="0:52:05 (9,-1)"/>
    <d v="1899-12-30T01:31:30"/>
    <s v="+21:16"/>
    <n v="13.9"/>
    <s v="1:31:21"/>
    <s v="2°/39"/>
    <x v="6"/>
  </r>
  <r>
    <n v="11"/>
    <n v="246"/>
    <x v="10"/>
    <s v="GBS"/>
    <s v=""/>
    <s v="FRA"/>
    <x v="0"/>
    <s v="1984"/>
    <s v="M1H"/>
    <s v="M1H AS LOIRE DRÔME ARDECHE"/>
    <x v="0"/>
    <s v="GROUPE"/>
    <s v="0:44:19 (16)"/>
    <s v="0:54:31 (15,+1)"/>
    <d v="1899-12-30T01:32:30"/>
    <s v="+22:16"/>
    <n v="13.75"/>
    <s v="1:32:11"/>
    <s v="2°/53"/>
    <x v="7"/>
  </r>
  <r>
    <n v="12"/>
    <n v="276"/>
    <x v="11"/>
    <s v="GBS"/>
    <s v=""/>
    <s v="FRA"/>
    <x v="0"/>
    <s v="1974"/>
    <s v="M2H"/>
    <s v="M2H BPCE-IT"/>
    <x v="4"/>
    <s v="GROUPE"/>
    <s v="0:43:08 (13)"/>
    <s v="0:53:19 (11,+2)"/>
    <d v="1899-12-30T01:32:55"/>
    <s v="+22:41"/>
    <n v="13.69"/>
    <s v="1:32:37"/>
    <s v="1°/40"/>
    <x v="8"/>
  </r>
  <r>
    <n v="13"/>
    <n v="258"/>
    <x v="12"/>
    <s v="GBS"/>
    <s v=""/>
    <s v="FRA"/>
    <x v="0"/>
    <s v="1986"/>
    <s v="M1H"/>
    <s v="M1H CEPAL"/>
    <x v="0"/>
    <s v="GROUPE"/>
    <s v="0:42:50 (10)"/>
    <s v="0:53:19 (12,-2)"/>
    <d v="1899-12-30T01:33:14"/>
    <s v="+23:00"/>
    <n v="13.64"/>
    <s v="1:33:02"/>
    <s v="3°/53"/>
    <x v="9"/>
  </r>
  <r>
    <n v="14"/>
    <n v="248"/>
    <x v="13"/>
    <s v="GBS"/>
    <s v=""/>
    <s v="FRA"/>
    <x v="0"/>
    <s v="1966"/>
    <s v="M3H"/>
    <s v="M3H CEIDF"/>
    <x v="5"/>
    <s v="GROUPE"/>
    <s v="0:43:08 (12)"/>
    <s v="0:53:38 (13,-1)"/>
    <d v="1899-12-30T01:34:51"/>
    <s v="+24:37"/>
    <n v="13.41"/>
    <s v="1:34:38"/>
    <s v="1°/30"/>
    <x v="10"/>
  </r>
  <r>
    <n v="15"/>
    <n v="275"/>
    <x v="14"/>
    <s v="GBS"/>
    <s v=""/>
    <s v="FRA"/>
    <x v="0"/>
    <s v="1986"/>
    <s v="M1H"/>
    <s v="M1H CEBPL"/>
    <x v="0"/>
    <s v="GROUPE"/>
    <s v="0:44:31 (18)"/>
    <s v="0:54:58 (17,+1)"/>
    <d v="1899-12-30T01:34:53"/>
    <s v="+24:39"/>
    <n v="13.4"/>
    <s v="1:34:36"/>
    <s v="4°/53"/>
    <x v="11"/>
  </r>
  <r>
    <n v="16"/>
    <n v="1184"/>
    <x v="15"/>
    <s v="GBS"/>
    <s v=""/>
    <s v="FRA"/>
    <x v="0"/>
    <s v="1991"/>
    <s v="SEH"/>
    <s v="SEH Banque Palatine"/>
    <x v="3"/>
    <s v="CLUB"/>
    <s v="0:47:08 (40)"/>
    <s v="0:58:19 (38,+2)"/>
    <d v="1899-12-30T01:35:00"/>
    <s v="+24:46"/>
    <n v="13.39"/>
    <s v="1:34:40"/>
    <s v="2°/81"/>
    <x v="12"/>
  </r>
  <r>
    <n v="17"/>
    <n v="287"/>
    <x v="16"/>
    <s v="GBS"/>
    <s v=""/>
    <s v="FRA"/>
    <x v="0"/>
    <s v="1968"/>
    <s v="M2H"/>
    <s v="M2H CEHDF"/>
    <x v="2"/>
    <s v="GROUPE"/>
    <s v="0:43:33 (14)"/>
    <s v="0:54:06 (14)"/>
    <d v="1899-12-30T01:35:26"/>
    <s v="+25:12"/>
    <n v="13.33"/>
    <s v="1:35:18"/>
    <s v="3°/39"/>
    <x v="1"/>
  </r>
  <r>
    <n v="18"/>
    <n v="286"/>
    <x v="17"/>
    <s v="GBS"/>
    <s v=""/>
    <s v="FRA"/>
    <x v="1"/>
    <s v="2000"/>
    <s v="SEF"/>
    <s v="SEF CEHDF"/>
    <x v="6"/>
    <s v="GROUPE"/>
    <s v="0:44:31 (19)"/>
    <s v="0:54:58 (18,+1)"/>
    <d v="1899-12-30T01:35:29"/>
    <s v="+25:15"/>
    <n v="13.32"/>
    <s v="1:35:09"/>
    <s v="1°/267"/>
    <x v="1"/>
  </r>
  <r>
    <n v="19"/>
    <n v="252"/>
    <x v="18"/>
    <s v="GBS"/>
    <s v=""/>
    <s v="FRA"/>
    <x v="0"/>
    <s v="1985"/>
    <s v="M1H"/>
    <s v="M1H AS CEGEE "/>
    <x v="0"/>
    <s v="GROUPE"/>
    <s v="0:45:08 (20)"/>
    <s v="0:55:48 (20)"/>
    <d v="1899-12-30T01:35:33"/>
    <s v="+25:19"/>
    <n v="13.31"/>
    <s v="1:35:10"/>
    <s v="5°/53"/>
    <x v="5"/>
  </r>
  <r>
    <n v="20"/>
    <n v="271"/>
    <x v="19"/>
    <s v="GBS"/>
    <s v=""/>
    <s v="FRA"/>
    <x v="0"/>
    <s v="1969"/>
    <s v="M2H"/>
    <s v="M2H BPBFC"/>
    <x v="2"/>
    <s v="GROUPE"/>
    <s v="0:45:44 (25)"/>
    <s v="0:56:30 (25)"/>
    <d v="1899-12-30T01:35:55"/>
    <s v="+25:41"/>
    <n v="13.26"/>
    <s v="1:35:46"/>
    <s v="4°/39"/>
    <x v="4"/>
  </r>
  <r>
    <n v="21"/>
    <n v="284"/>
    <x v="20"/>
    <s v="GBS"/>
    <s v=""/>
    <s v="FRA"/>
    <x v="0"/>
    <s v="1974"/>
    <s v="M2H"/>
    <s v="M2H CE NORMANDIE"/>
    <x v="4"/>
    <s v="GROUPE"/>
    <s v="0:45:17 (22)"/>
    <s v="0:55:49 (21,+1)"/>
    <d v="1899-12-30T01:36:10"/>
    <s v="+25:56"/>
    <n v="13.22"/>
    <s v="1:35:58"/>
    <s v="2°/40"/>
    <x v="3"/>
  </r>
  <r>
    <n v="22"/>
    <n v="251"/>
    <x v="21"/>
    <s v="GBS"/>
    <s v=""/>
    <s v="FRA"/>
    <x v="0"/>
    <s v="1964"/>
    <s v="M3H"/>
    <s v="M3H AS CEGEE "/>
    <x v="5"/>
    <s v="GROUPE"/>
    <s v="0:45:24 (23)"/>
    <s v="0:56:05 (23)"/>
    <d v="1899-12-30T01:36:31"/>
    <s v="+26:17"/>
    <n v="13.18"/>
    <s v="1:36:09"/>
    <s v="2°/30"/>
    <x v="5"/>
  </r>
  <r>
    <n v="23"/>
    <n v="243"/>
    <x v="22"/>
    <s v="GBS"/>
    <s v=""/>
    <s v="FRA"/>
    <x v="0"/>
    <s v="1994"/>
    <s v="SEH"/>
    <s v="SEH AS LOIRE DRÔME ARDECHE"/>
    <x v="1"/>
    <s v="GROUPE"/>
    <s v="0:46:06 (28)"/>
    <s v="0:56:33 (26,+2)"/>
    <d v="1899-12-30T01:36:34"/>
    <s v="+26:20"/>
    <n v="13.17"/>
    <s v="1:36:15"/>
    <s v="7°/186"/>
    <x v="7"/>
  </r>
  <r>
    <n v="24"/>
    <n v="266"/>
    <x v="23"/>
    <s v="GBS"/>
    <s v=""/>
    <s v="FRA"/>
    <x v="0"/>
    <s v="1968"/>
    <s v="M2H"/>
    <s v="M2H CEIDF"/>
    <x v="2"/>
    <s v="GROUPE"/>
    <s v="0:45:15 (21)"/>
    <s v="0:55:51 (22,-1)"/>
    <d v="1899-12-30T01:36:39"/>
    <s v="+26:25"/>
    <n v="13.16"/>
    <s v="1:36:27"/>
    <s v="5°/39"/>
    <x v="10"/>
  </r>
  <r>
    <n v="25"/>
    <n v="273"/>
    <x v="24"/>
    <s v="GBS"/>
    <s v=""/>
    <s v="FRA"/>
    <x v="0"/>
    <s v="1978"/>
    <s v="M1H"/>
    <s v="M1H CERA"/>
    <x v="7"/>
    <s v="GROUPE"/>
    <s v="0:44:30 (17)"/>
    <s v="0:54:58 (19,-2)"/>
    <d v="1899-12-30T01:36:45"/>
    <s v="+26:31"/>
    <n v="13.14"/>
    <s v="1:36:31"/>
    <s v="1°/41"/>
    <x v="2"/>
  </r>
  <r>
    <n v="26"/>
    <n v="268"/>
    <x v="25"/>
    <s v="GBS"/>
    <s v=""/>
    <s v="FRA"/>
    <x v="0"/>
    <s v="1999"/>
    <s v="SEH"/>
    <s v="SEH CEIDF"/>
    <x v="1"/>
    <s v="GROUPE"/>
    <s v="0:44:09 (15)"/>
    <s v="0:54:40 (16,-1)"/>
    <d v="1899-12-30T01:37:40"/>
    <s v="+27:26"/>
    <n v="13.02"/>
    <s v="1:37:26"/>
    <s v="8°/186"/>
    <x v="10"/>
  </r>
  <r>
    <n v="27"/>
    <n v="267"/>
    <x v="26"/>
    <s v="GBS"/>
    <s v=""/>
    <s v="FRA"/>
    <x v="0"/>
    <s v="1988"/>
    <s v="SEH"/>
    <s v="SEH CEIDF"/>
    <x v="3"/>
    <s v="GROUPE"/>
    <s v="0:46:06 (27)"/>
    <s v="0:57:00 (28,-1)"/>
    <d v="1899-12-30T01:37:55"/>
    <s v="+27:41"/>
    <n v="12.99"/>
    <s v="1:37:40"/>
    <s v="3°/81"/>
    <x v="10"/>
  </r>
  <r>
    <n v="28"/>
    <n v="241"/>
    <x v="27"/>
    <s v="GBS"/>
    <s v=""/>
    <s v="FRA"/>
    <x v="0"/>
    <s v="1995"/>
    <s v="SEH"/>
    <s v="SEH CERA"/>
    <x v="1"/>
    <s v="GROUPE"/>
    <s v="0:46:11 (29)"/>
    <s v="0:56:50 (27,+2)"/>
    <d v="1899-12-30T01:38:09"/>
    <s v="+27:55"/>
    <n v="12.96"/>
    <s v="1:37:52"/>
    <s v="9°/186"/>
    <x v="2"/>
  </r>
  <r>
    <n v="29"/>
    <n v="278"/>
    <x v="28"/>
    <s v="GBS"/>
    <s v=""/>
    <s v="FRA"/>
    <x v="0"/>
    <s v="1989"/>
    <s v="SEH"/>
    <s v="SEH CEHDF"/>
    <x v="3"/>
    <s v="GROUPE"/>
    <s v="0:45:38 (24)"/>
    <s v="0:56:28 (24)"/>
    <d v="1899-12-30T01:38:51"/>
    <s v="+28:37"/>
    <n v="12.86"/>
    <s v="1:38:43"/>
    <s v="4°/81"/>
    <x v="1"/>
  </r>
  <r>
    <n v="30"/>
    <n v="744"/>
    <x v="29"/>
    <s v="GBS"/>
    <s v=""/>
    <s v="FRA"/>
    <x v="0"/>
    <s v="1991"/>
    <s v="SEH"/>
    <s v="SEH BPCE-IT"/>
    <x v="3"/>
    <s v="GROUPE"/>
    <s v="0:46:56 (36)"/>
    <s v="0:57:54 (34,+2)"/>
    <d v="1899-12-30T01:38:58"/>
    <s v="+28:44"/>
    <n v="12.85"/>
    <s v="1:37:46"/>
    <s v="5°/81"/>
    <x v="8"/>
  </r>
  <r>
    <n v="31"/>
    <n v="238"/>
    <x v="30"/>
    <s v="GBS"/>
    <s v=""/>
    <s v="FRA"/>
    <x v="0"/>
    <s v="1978"/>
    <s v="M1H"/>
    <s v="M1H CERA"/>
    <x v="7"/>
    <s v="CLUB"/>
    <s v="0:47:11 (43)"/>
    <s v="0:58:18 (36,+7)"/>
    <d v="1899-12-30T01:39:02"/>
    <s v="+28:48"/>
    <n v="12.84"/>
    <s v="1:38:44"/>
    <s v="2°/41"/>
    <x v="2"/>
  </r>
  <r>
    <n v="32"/>
    <n v="751"/>
    <x v="31"/>
    <s v="GBS"/>
    <s v=""/>
    <s v="FRA"/>
    <x v="0"/>
    <s v="1998"/>
    <s v="SEH"/>
    <s v="SEH CEBPL"/>
    <x v="1"/>
    <s v="GROUPE"/>
    <s v="0:49:23 (60)"/>
    <s v="1:00:31 (55,+5)"/>
    <d v="1899-12-30T01:39:25"/>
    <s v="+29:11"/>
    <n v="12.79"/>
    <s v="1:38:37"/>
    <s v="10°/186"/>
    <x v="11"/>
  </r>
  <r>
    <n v="33"/>
    <n v="274"/>
    <x v="32"/>
    <s v="GBS"/>
    <s v=""/>
    <s v="FRA"/>
    <x v="0"/>
    <s v="1959"/>
    <s v="M3H"/>
    <s v="M3H CEBPL"/>
    <x v="8"/>
    <s v="GROUPE"/>
    <s v="0:46:18 (30)"/>
    <s v="0:57:18 (30)"/>
    <d v="1899-12-30T01:39:36"/>
    <s v="+29:22"/>
    <n v="12.77"/>
    <s v="1:39:20"/>
    <s v="1°/11"/>
    <x v="11"/>
  </r>
  <r>
    <n v="34"/>
    <n v="1179"/>
    <x v="33"/>
    <s v="GBS"/>
    <s v="285180"/>
    <s v="FRA"/>
    <x v="0"/>
    <s v="1962"/>
    <s v="M3H"/>
    <s v="M3H CERA"/>
    <x v="5"/>
    <s v="CLUB"/>
    <s v="0:46:25 (33)"/>
    <s v="0:57:35 (33)"/>
    <d v="1899-12-30T01:39:47"/>
    <s v="+29:33"/>
    <n v="12.74"/>
    <s v="1:39:30"/>
    <s v="3°/30"/>
    <x v="2"/>
  </r>
  <r>
    <n v="35"/>
    <n v="240"/>
    <x v="34"/>
    <s v="GBS"/>
    <s v=""/>
    <s v="FRA"/>
    <x v="0"/>
    <s v="1968"/>
    <s v="M2H"/>
    <s v="M2H BPOC"/>
    <x v="2"/>
    <s v="GROUPE"/>
    <s v="0:47:13 (44)"/>
    <s v="0:58:24 (44)"/>
    <d v="1899-12-30T01:39:49"/>
    <s v="+29:35"/>
    <n v="12.74"/>
    <s v="1:39:27"/>
    <s v="6°/39"/>
    <x v="13"/>
  </r>
  <r>
    <n v="36"/>
    <n v="263"/>
    <x v="35"/>
    <s v="GBS"/>
    <s v=""/>
    <s v="FRA"/>
    <x v="1"/>
    <s v="1985"/>
    <s v="M1F"/>
    <s v="M1F CEIDF"/>
    <x v="9"/>
    <s v="GROUPE"/>
    <s v="0:47:07 (38)"/>
    <s v="0:58:21 (39,-1)"/>
    <d v="1899-12-30T01:39:50"/>
    <s v="+29:36"/>
    <n v="12.74"/>
    <s v="1:39:35"/>
    <s v="1°/45"/>
    <x v="10"/>
  </r>
  <r>
    <n v="37"/>
    <n v="285"/>
    <x v="36"/>
    <s v="GBS"/>
    <s v=""/>
    <s v="FRA"/>
    <x v="0"/>
    <s v="2000"/>
    <s v="SEH"/>
    <s v="SEH CEHDF"/>
    <x v="1"/>
    <s v="GROUPE"/>
    <s v="0:47:08 (41)"/>
    <s v="0:58:21 (41)"/>
    <d v="1899-12-30T01:39:55"/>
    <s v="+29:41"/>
    <n v="12.73"/>
    <s v="1:39:35"/>
    <s v="11°/186"/>
    <x v="1"/>
  </r>
  <r>
    <n v="38"/>
    <n v="256"/>
    <x v="37"/>
    <s v="GBS"/>
    <s v=""/>
    <s v="FRA"/>
    <x v="0"/>
    <s v="1981"/>
    <s v="M1H"/>
    <s v="M1H CERA"/>
    <x v="7"/>
    <s v="GROUPE"/>
    <s v="0:46:22 (32)"/>
    <s v="0:57:24 (32)"/>
    <d v="1899-12-30T01:40:33"/>
    <s v="+30:19"/>
    <n v="12.65"/>
    <s v="1:40:16"/>
    <s v="3°/41"/>
    <x v="2"/>
  </r>
  <r>
    <n v="39"/>
    <n v="1227"/>
    <x v="38"/>
    <s v="GBS"/>
    <s v=""/>
    <s v="FRA"/>
    <x v="0"/>
    <s v="1966"/>
    <s v="M3H"/>
    <s v="M3H CERA"/>
    <x v="5"/>
    <s v="GROUPE"/>
    <s v="0:46:47 (35)"/>
    <s v="0:58:17 (35)"/>
    <d v="1899-12-30T01:41:01"/>
    <s v="+30:47"/>
    <n v="12.59"/>
    <s v="1:40:43"/>
    <s v="4°/30"/>
    <x v="14"/>
  </r>
  <r>
    <n v="40"/>
    <n v="261"/>
    <x v="39"/>
    <s v="GBS"/>
    <s v=""/>
    <s v="FRA"/>
    <x v="0"/>
    <s v="1964"/>
    <s v="M3H"/>
    <s v="M3H AS CEGEE "/>
    <x v="5"/>
    <s v="GROUPE"/>
    <s v="0:46:19 (31)"/>
    <s v="0:57:20 (31)"/>
    <d v="1899-12-30T01:41:27"/>
    <s v="+31:13"/>
    <n v="12.54"/>
    <s v="1:41:12"/>
    <s v="5°/30"/>
    <x v="5"/>
  </r>
  <r>
    <n v="41"/>
    <n v="245"/>
    <x v="40"/>
    <s v="GBS"/>
    <s v=""/>
    <s v="FRA"/>
    <x v="0"/>
    <s v="1994"/>
    <s v="SEH"/>
    <s v="SEH AS LOIRE DRÔME ARDECHE"/>
    <x v="1"/>
    <s v="GROUPE"/>
    <s v="0:47:13 (45)"/>
    <s v="0:58:22 (42,+3)"/>
    <d v="1899-12-30T01:41:31"/>
    <s v="+31:17"/>
    <n v="12.53"/>
    <s v="1:41:11"/>
    <s v="12°/186"/>
    <x v="7"/>
  </r>
  <r>
    <n v="42"/>
    <n v="250"/>
    <x v="41"/>
    <s v="GBS"/>
    <s v=""/>
    <s v="FRA"/>
    <x v="0"/>
    <s v="1986"/>
    <s v="M1H"/>
    <s v="M1H CEIDF"/>
    <x v="0"/>
    <s v="GROUPE"/>
    <s v="0:47:03 (37)"/>
    <s v="0:58:18 (37)"/>
    <d v="1899-12-30T01:41:53"/>
    <s v="+31:39"/>
    <n v="12.48"/>
    <s v="1:41:39"/>
    <s v="6°/53"/>
    <x v="10"/>
  </r>
  <r>
    <n v="43"/>
    <n v="1226"/>
    <x v="42"/>
    <s v="GBS"/>
    <s v=""/>
    <s v="FRA"/>
    <x v="0"/>
    <s v="1983"/>
    <s v="M1H"/>
    <s v="M1H "/>
    <x v="0"/>
    <s v="GROUPE"/>
    <s v="0:46:38 (34)"/>
    <s v="0:59:10 (50,-16)"/>
    <d v="1899-12-30T01:42:00"/>
    <s v="+31:46"/>
    <n v="12.47"/>
    <s v="1:41:42"/>
    <s v="7°/53"/>
    <x v="15"/>
  </r>
  <r>
    <n v="44"/>
    <n v="257"/>
    <x v="43"/>
    <s v="GBS"/>
    <s v="2620313"/>
    <s v="FRA"/>
    <x v="1"/>
    <s v="1991"/>
    <s v="SEF"/>
    <s v="SEF CERA"/>
    <x v="10"/>
    <s v="CLUB"/>
    <s v="0:47:14 (46)"/>
    <s v="0:58:39 (45,+1)"/>
    <d v="1899-12-30T01:42:09"/>
    <s v="+31:55"/>
    <n v="12.45"/>
    <s v="1:41:52"/>
    <s v="1°/79"/>
    <x v="2"/>
  </r>
  <r>
    <n v="45"/>
    <n v="727"/>
    <x v="44"/>
    <s v="GBS"/>
    <s v=""/>
    <s v="FRA"/>
    <x v="0"/>
    <s v="1991"/>
    <s v="SEH"/>
    <s v="SEH CEBPL"/>
    <x v="3"/>
    <s v="GROUPE"/>
    <s v="0:49:21 (59)"/>
    <s v="1:00:31 (56,+3)"/>
    <d v="1899-12-30T01:42:22"/>
    <s v="+32:08"/>
    <n v="12.42"/>
    <s v="1:41:49"/>
    <s v="6°/81"/>
    <x v="11"/>
  </r>
  <r>
    <n v="46"/>
    <n v="288"/>
    <x v="45"/>
    <s v="GBS"/>
    <s v=""/>
    <s v="FRA"/>
    <x v="0"/>
    <s v="1994"/>
    <s v="SEH"/>
    <s v="SEH CEHDF"/>
    <x v="1"/>
    <s v="GROUPE"/>
    <s v="0:48:28 (56)"/>
    <s v="1:00:58 (60,-4)"/>
    <d v="1899-12-30T01:43:04"/>
    <s v="+32:50"/>
    <n v="12.34"/>
    <s v="1:42:44"/>
    <s v="13°/186"/>
    <x v="1"/>
  </r>
  <r>
    <n v="47"/>
    <n v="1196"/>
    <x v="46"/>
    <s v="GBS"/>
    <s v=""/>
    <s v="FRA"/>
    <x v="0"/>
    <s v="1969"/>
    <s v="M2H"/>
    <s v="M2H CEHDF"/>
    <x v="2"/>
    <s v="GROUPE"/>
    <s v="0:47:18 (48)"/>
    <s v="0:58:42 (46,+2)"/>
    <d v="1899-12-30T01:43:14"/>
    <s v="+33:00"/>
    <n v="12.32"/>
    <s v="1:42:53"/>
    <s v="7°/39"/>
    <x v="1"/>
  </r>
  <r>
    <n v="48"/>
    <n v="260"/>
    <x v="47"/>
    <s v="GBS"/>
    <s v=""/>
    <s v="FRA"/>
    <x v="0"/>
    <s v="1994"/>
    <s v="SEH"/>
    <s v="SEH AS CEGEE "/>
    <x v="1"/>
    <s v="GROUPE"/>
    <s v="0:48:12 (53)"/>
    <s v="0:59:32 (52,+1)"/>
    <d v="1899-12-30T01:43:32"/>
    <s v="+33:18"/>
    <n v="12.28"/>
    <s v="1:43:08"/>
    <s v="14°/186"/>
    <x v="5"/>
  </r>
  <r>
    <n v="49"/>
    <n v="249"/>
    <x v="48"/>
    <s v="GBS"/>
    <s v=""/>
    <s v="FRA"/>
    <x v="1"/>
    <s v="1992"/>
    <s v="SEF"/>
    <s v="SEF CEIDF"/>
    <x v="6"/>
    <s v="GROUPE"/>
    <s v="0:47:17 (47)"/>
    <s v="0:58:54 (48,-1)"/>
    <d v="1899-12-30T01:43:42"/>
    <s v="+33:28"/>
    <n v="12.26"/>
    <s v="1:43:27"/>
    <s v="2°/267"/>
    <x v="10"/>
  </r>
  <r>
    <n v="50"/>
    <n v="253"/>
    <x v="49"/>
    <s v="GBS"/>
    <s v=""/>
    <s v="FRA"/>
    <x v="1"/>
    <s v="2000"/>
    <s v="SEF"/>
    <s v="SEF CEPAC"/>
    <x v="6"/>
    <s v="GROUPE"/>
    <s v="0:47:09 (42)"/>
    <s v="0:58:23 (43,-1)"/>
    <d v="1899-12-30T01:43:43"/>
    <s v="+33:29"/>
    <n v="12.26"/>
    <s v="1:43:32"/>
    <s v="3°/267"/>
    <x v="16"/>
  </r>
  <r>
    <n v="51"/>
    <n v="1195"/>
    <x v="50"/>
    <s v="GBS"/>
    <s v=""/>
    <s v="FRA"/>
    <x v="0"/>
    <s v="1980"/>
    <s v="M1H"/>
    <s v="M1H BPCE-IT"/>
    <x v="7"/>
    <s v="GROUPE"/>
    <s v="0:47:41 (51)"/>
    <s v="0:59:20 (51)"/>
    <d v="1899-12-30T01:43:46"/>
    <s v="+33:32"/>
    <n v="12.26"/>
    <s v="1:43:28"/>
    <s v="4°/41"/>
    <x v="8"/>
  </r>
  <r>
    <n v="52"/>
    <n v="732"/>
    <x v="51"/>
    <s v="GBS"/>
    <s v=""/>
    <s v="FRA"/>
    <x v="0"/>
    <s v="1995"/>
    <s v="SEH"/>
    <s v="SEH Banque Palatine"/>
    <x v="1"/>
    <s v="GROUPE"/>
    <s v="0:50:54 (69)"/>
    <s v="1:02:12 (64,+5)"/>
    <d v="1899-12-30T01:44:25"/>
    <s v="+34:11"/>
    <n v="12.18"/>
    <s v="1:43:50"/>
    <s v="15°/186"/>
    <x v="12"/>
  </r>
  <r>
    <n v="53"/>
    <n v="719"/>
    <x v="52"/>
    <s v="GBS"/>
    <s v=""/>
    <s v="FRA"/>
    <x v="0"/>
    <s v="1986"/>
    <s v="M1H"/>
    <s v="M1H BPBFC"/>
    <x v="0"/>
    <s v="GROUPE"/>
    <s v="0:49:17 (57)"/>
    <s v="1:00:31 (57)"/>
    <d v="1899-12-30T01:44:34"/>
    <s v="+34:20"/>
    <n v="12.16"/>
    <s v="1:43:40"/>
    <s v="8°/53"/>
    <x v="4"/>
  </r>
  <r>
    <n v="54"/>
    <n v="59"/>
    <x v="53"/>
    <s v="GBS"/>
    <s v=""/>
    <s v="FRA"/>
    <x v="0"/>
    <s v="1984"/>
    <s v="M1H"/>
    <s v="M1H CEPAC"/>
    <x v="0"/>
    <s v="GROUPE"/>
    <s v="0:45:47 (26)"/>
    <s v="0:57:02 (29,-3)"/>
    <d v="1899-12-30T01:44:45"/>
    <s v="+34:31"/>
    <n v="12.14"/>
    <s v="1:44:38"/>
    <s v="9°/53"/>
    <x v="16"/>
  </r>
  <r>
    <n v="55"/>
    <n v="237"/>
    <x v="54"/>
    <s v="GBS"/>
    <s v=""/>
    <s v="FRA"/>
    <x v="1"/>
    <s v="1997"/>
    <s v="SEF"/>
    <s v="SEF CERA"/>
    <x v="6"/>
    <s v="GROUPE"/>
    <s v="0:47:27 (50)"/>
    <s v="0:59:07 (49,+1)"/>
    <d v="1899-12-30T01:44:55"/>
    <s v="+34:41"/>
    <n v="12.12"/>
    <s v="1:44:39"/>
    <s v="4°/267"/>
    <x v="2"/>
  </r>
  <r>
    <n v="56"/>
    <n v="282"/>
    <x v="55"/>
    <s v="GBS"/>
    <s v=""/>
    <s v="FRA"/>
    <x v="0"/>
    <s v="1980"/>
    <s v="M1H"/>
    <s v="M1H CE NORMANDIE"/>
    <x v="7"/>
    <s v="GROUPE"/>
    <s v="0:49:20 (58)"/>
    <s v="1:00:46 (59,-1)"/>
    <d v="1899-12-30T01:44:59"/>
    <s v="+34:45"/>
    <n v="12.11"/>
    <s v="1:44:39"/>
    <s v="5°/41"/>
    <x v="3"/>
  </r>
  <r>
    <n v="57"/>
    <n v="1257"/>
    <x v="56"/>
    <s v="GBS"/>
    <s v=""/>
    <s v="FRA"/>
    <x v="1"/>
    <s v="1986"/>
    <s v="M1F"/>
    <s v="M1F BPCE SA"/>
    <x v="9"/>
    <s v="GROUPE"/>
    <s v="0:50:02 (63)"/>
    <s v="1:01:22 (62,+1)"/>
    <d v="1899-12-30T01:45:05"/>
    <s v="+34:51"/>
    <n v="12.1"/>
    <s v="1:44:16"/>
    <s v="2°/45"/>
    <x v="17"/>
  </r>
  <r>
    <n v="58"/>
    <n v="280"/>
    <x v="57"/>
    <s v="GBS"/>
    <s v=""/>
    <s v="FRA"/>
    <x v="1"/>
    <s v="1982"/>
    <s v="M1F"/>
    <s v="M1F CEHDF"/>
    <x v="9"/>
    <s v="GROUPE"/>
    <s v="0:48:25 (55)"/>
    <s v="0:59:57 (53,+2)"/>
    <d v="1899-12-30T01:45:21"/>
    <s v="+35:07"/>
    <n v="12.07"/>
    <s v="1:44:58"/>
    <s v="3°/45"/>
    <x v="1"/>
  </r>
  <r>
    <n v="59"/>
    <n v="255"/>
    <x v="58"/>
    <s v="GBS"/>
    <s v=""/>
    <s v="FRA"/>
    <x v="0"/>
    <s v="1965"/>
    <s v="M3H"/>
    <s v="M3H CEIDF"/>
    <x v="5"/>
    <s v="GROUPE"/>
    <s v="0:47:07 (39)"/>
    <s v="0:58:21 (40,-1)"/>
    <d v="1899-12-30T01:45:47"/>
    <s v="+35:33"/>
    <n v="12.02"/>
    <s v="1:45:34"/>
    <s v="6°/30"/>
    <x v="10"/>
  </r>
  <r>
    <n v="60"/>
    <n v="730"/>
    <x v="59"/>
    <s v="GBS"/>
    <s v=""/>
    <s v="FRA"/>
    <x v="0"/>
    <s v="1993"/>
    <s v="SEH"/>
    <s v="SEH BPCE-IT"/>
    <x v="1"/>
    <s v="GROUPE"/>
    <s v="0:51:07 (72)"/>
    <s v="1:02:47 (67,+5)"/>
    <d v="1899-12-30T01:46:26"/>
    <s v="+36:12"/>
    <n v="11.95"/>
    <s v="1:45:53"/>
    <s v="16°/186"/>
    <x v="8"/>
  </r>
  <r>
    <n v="61"/>
    <n v="725"/>
    <x v="60"/>
    <s v="GBS"/>
    <s v=""/>
    <s v="FRA"/>
    <x v="0"/>
    <s v="1987"/>
    <s v="SEH"/>
    <s v="SEH BPBFC"/>
    <x v="3"/>
    <s v="CLUB"/>
    <s v="0:50:59 (70)"/>
    <s v="1:02:45 (66,+4)"/>
    <d v="1899-12-30T01:46:43"/>
    <s v="+36:29"/>
    <n v="11.92"/>
    <s v="1:45:48"/>
    <s v="7°/81"/>
    <x v="4"/>
  </r>
  <r>
    <n v="62"/>
    <n v="264"/>
    <x v="61"/>
    <s v="GBS"/>
    <s v=""/>
    <s v="FRA"/>
    <x v="0"/>
    <s v="1975"/>
    <s v="M2H"/>
    <s v="M2H CEIDF"/>
    <x v="4"/>
    <s v="GROUPE"/>
    <s v="0:50:01 (62)"/>
    <s v="1:01:46 (63,-1)"/>
    <d v="1899-12-30T01:46:53"/>
    <s v="+36:39"/>
    <n v="11.9"/>
    <s v="1:45:42"/>
    <s v="3°/40"/>
    <x v="10"/>
  </r>
  <r>
    <n v="63"/>
    <n v="734"/>
    <x v="62"/>
    <s v="GBS"/>
    <s v=""/>
    <s v="FRA"/>
    <x v="1"/>
    <s v="1979"/>
    <s v="M1F"/>
    <s v="M1F BPCE-IT"/>
    <x v="11"/>
    <s v="GROUPE"/>
    <s v="0:49:25 (61)"/>
    <s v="1:01:10 (61)"/>
    <d v="1899-12-30T01:47:04"/>
    <s v="+36:50"/>
    <n v="11.88"/>
    <s v="1:46:32"/>
    <s v="1°/33"/>
    <x v="8"/>
  </r>
  <r>
    <n v="64"/>
    <n v="279"/>
    <x v="63"/>
    <s v="GBS"/>
    <s v=""/>
    <s v="FRA"/>
    <x v="0"/>
    <s v="1989"/>
    <s v="SEH"/>
    <s v="SEH CEHDF"/>
    <x v="3"/>
    <s v="GROUPE"/>
    <s v="0:47:22 (49)"/>
    <s v="0:58:47 (47,+2)"/>
    <d v="1899-12-30T01:47:10"/>
    <s v="+36:56"/>
    <n v="11.87"/>
    <s v="1:46:51"/>
    <s v="8°/81"/>
    <x v="1"/>
  </r>
  <r>
    <n v="65"/>
    <n v="244"/>
    <x v="64"/>
    <s v="GBS"/>
    <s v=""/>
    <s v="FRA"/>
    <x v="0"/>
    <s v="1984"/>
    <s v="M1H"/>
    <s v="M1H AS LOIRE DRÔME ARDECHE"/>
    <x v="0"/>
    <s v="CLUB"/>
    <s v="0:48:24 (54)"/>
    <s v="1:00:36 (58,-4)"/>
    <d v="1899-12-30T01:47:13"/>
    <s v="+36:59"/>
    <n v="11.86"/>
    <s v="1:46:51"/>
    <s v="10°/53"/>
    <x v="7"/>
  </r>
  <r>
    <n v="66"/>
    <n v="239"/>
    <x v="65"/>
    <s v="GBS"/>
    <s v=""/>
    <s v="FRA"/>
    <x v="1"/>
    <s v="1993"/>
    <s v="SEF"/>
    <s v="SEF BPALC"/>
    <x v="6"/>
    <s v="GROUPE"/>
    <s v="0:52:37 (75)"/>
    <s v="1:04:32 (74,+1)"/>
    <d v="1899-12-30T01:49:09"/>
    <s v="+38:55"/>
    <n v="11.65"/>
    <s v="1:48:56"/>
    <s v="5°/267"/>
    <x v="18"/>
  </r>
  <r>
    <n v="67"/>
    <n v="247"/>
    <x v="66"/>
    <s v="GBS"/>
    <s v=""/>
    <s v="FRA"/>
    <x v="0"/>
    <s v="1974"/>
    <s v="M2H"/>
    <s v="M2H AS LOIRE DRÔME ARDECHE"/>
    <x v="4"/>
    <s v="GROUPE"/>
    <s v="0:50:53 (68)"/>
    <s v="1:02:50 (68)"/>
    <d v="1899-12-30T01:49:30"/>
    <s v="+39:16"/>
    <n v="11.61"/>
    <s v="1:49:06"/>
    <s v="4°/40"/>
    <x v="7"/>
  </r>
  <r>
    <n v="68"/>
    <n v="1190"/>
    <x v="67"/>
    <s v="GBS"/>
    <s v=""/>
    <s v="FRA"/>
    <x v="0"/>
    <s v="1982"/>
    <s v="M1H"/>
    <s v="M1H BPCE-IT"/>
    <x v="0"/>
    <s v="GROUPE"/>
    <s v="0:51:06 (71)"/>
    <s v="1:03:10 (70,+1)"/>
    <d v="1899-12-30T01:50:06"/>
    <s v="+39:52"/>
    <n v="11.55"/>
    <s v="1:49:48"/>
    <s v="11°/53"/>
    <x v="8"/>
  </r>
  <r>
    <n v="69"/>
    <n v="1193"/>
    <x v="68"/>
    <s v="GBS"/>
    <s v=""/>
    <s v="FRA"/>
    <x v="0"/>
    <s v="1979"/>
    <s v="M1H"/>
    <s v="M1H BPALC"/>
    <x v="7"/>
    <s v="GROUPE"/>
    <s v="0:48:06 (52)"/>
    <s v="1:00:13 (54,-2)"/>
    <d v="1899-12-30T01:50:31"/>
    <s v="+40:17"/>
    <n v="11.51"/>
    <s v="1:50:19"/>
    <s v="6°/41"/>
    <x v="18"/>
  </r>
  <r>
    <n v="70"/>
    <n v="729"/>
    <x v="69"/>
    <s v="GBS"/>
    <s v=""/>
    <s v="FRA"/>
    <x v="0"/>
    <s v="1984"/>
    <s v="M1H"/>
    <s v="M1H BPCE-IT"/>
    <x v="0"/>
    <s v="GROUPE"/>
    <s v="0:51:25 (73)"/>
    <s v="1:03:49 (73)"/>
    <d v="1899-12-30T01:50:54"/>
    <s v="+40:40"/>
    <n v="11.47"/>
    <s v="1:50:23"/>
    <s v="12°/53"/>
    <x v="8"/>
  </r>
  <r>
    <n v="71"/>
    <n v="690"/>
    <x v="70"/>
    <s v="GBS"/>
    <s v=""/>
    <s v="FRA"/>
    <x v="0"/>
    <s v="2002"/>
    <s v="SEH"/>
    <s v="SEH ECUREUIL VIE DEVELOPPEMENT"/>
    <x v="1"/>
    <s v="GROUPE"/>
    <s v="0:54:11 (83)"/>
    <s v="1:06:08 (79,+4)"/>
    <d v="1899-12-30T01:51:48"/>
    <s v="+41:34"/>
    <n v="11.37"/>
    <s v="1:50:30"/>
    <s v="17°/186"/>
    <x v="19"/>
  </r>
  <r>
    <n v="72"/>
    <n v="738"/>
    <x v="71"/>
    <s v="GBS"/>
    <s v=""/>
    <s v="FRA"/>
    <x v="0"/>
    <s v="1990"/>
    <s v="SEH"/>
    <s v="SEH CEHDF"/>
    <x v="3"/>
    <s v="GROUPE"/>
    <s v="0:50:45 (67)"/>
    <s v="1:03:14 (71,-4)"/>
    <d v="1899-12-30T01:52:54"/>
    <s v="+42:40"/>
    <n v="11.26"/>
    <s v="1:52:23"/>
    <s v="9°/81"/>
    <x v="1"/>
  </r>
  <r>
    <n v="73"/>
    <n v="270"/>
    <x v="72"/>
    <s v="GBS"/>
    <s v=""/>
    <s v="FRA"/>
    <x v="1"/>
    <s v="2002"/>
    <s v="SEF"/>
    <s v="SEF BPBFC"/>
    <x v="6"/>
    <s v="GROUPE"/>
    <s v="0:50:41 (66)"/>
    <s v="1:03:42 (72,-6)"/>
    <d v="1899-12-30T01:53:24"/>
    <s v="+43:10"/>
    <n v="11.21"/>
    <s v="1:53:03"/>
    <s v="6°/267"/>
    <x v="4"/>
  </r>
  <r>
    <n v="74"/>
    <n v="277"/>
    <x v="73"/>
    <s v="GBS"/>
    <s v=""/>
    <s v="FRA"/>
    <x v="0"/>
    <s v="1973"/>
    <s v="M2H"/>
    <s v="M2H CEHDF"/>
    <x v="4"/>
    <s v="GROUPE"/>
    <s v="0:50:23 (64)"/>
    <s v="1:02:33 (65,-1)"/>
    <d v="1899-12-30T01:53:51"/>
    <s v="+43:37"/>
    <n v="11.17"/>
    <s v="1:53:28"/>
    <s v="5°/40"/>
    <x v="1"/>
  </r>
  <r>
    <n v="75"/>
    <n v="698"/>
    <x v="74"/>
    <s v="GBS"/>
    <s v=""/>
    <s v="FRA"/>
    <x v="1"/>
    <s v="1970"/>
    <s v="M2F"/>
    <s v="M2F CEIDF"/>
    <x v="12"/>
    <s v="GROUPE"/>
    <s v="0:54:17 (84)"/>
    <s v="1:06:55 (85,-1)"/>
    <d v="1899-12-30T01:54:08"/>
    <s v="+43:54"/>
    <n v="11.14"/>
    <s v="1:53:18"/>
    <s v="1°/25"/>
    <x v="10"/>
  </r>
  <r>
    <n v="76"/>
    <n v="713"/>
    <x v="75"/>
    <s v="GBS"/>
    <s v=""/>
    <s v="FRA"/>
    <x v="1"/>
    <s v="1970"/>
    <s v="M2F"/>
    <s v="M2F CELC"/>
    <x v="12"/>
    <s v="GROUPE"/>
    <s v="0:52:30 (74)"/>
    <s v="1:05:05 (75,-1)"/>
    <d v="1899-12-30T01:54:14"/>
    <s v="+44:00"/>
    <n v="11.13"/>
    <s v="1:53:44"/>
    <s v="2°/25"/>
    <x v="20"/>
  </r>
  <r>
    <n v="77"/>
    <n v="1201"/>
    <x v="76"/>
    <s v="GBS"/>
    <s v=""/>
    <s v="FRA"/>
    <x v="0"/>
    <s v="1980"/>
    <s v="M1H"/>
    <s v="M1H CEAPC"/>
    <x v="7"/>
    <s v="GROUPE"/>
    <s v="0:53:48 (81)"/>
    <s v="1:06:08 (78,+3)"/>
    <d v="1899-12-30T01:54:57"/>
    <s v="+44:43"/>
    <n v="11.06"/>
    <s v="1:54:09"/>
    <s v="7°/41"/>
    <x v="6"/>
  </r>
  <r>
    <n v="78"/>
    <n v="1198"/>
    <x v="77"/>
    <s v="GBS"/>
    <s v=""/>
    <s v="FRA"/>
    <x v="0"/>
    <s v="1986"/>
    <s v="M1H"/>
    <s v="M1H CEIDF"/>
    <x v="0"/>
    <s v="GROUPE"/>
    <s v="0:52:51 (77)"/>
    <s v="1:05:06 (76,+1)"/>
    <d v="1899-12-30T01:55:01"/>
    <s v="+44:47"/>
    <n v="11.06"/>
    <s v="1:54:11"/>
    <s v="13°/53"/>
    <x v="10"/>
  </r>
  <r>
    <n v="79"/>
    <n v="265"/>
    <x v="78"/>
    <s v="GBS"/>
    <s v=""/>
    <s v="FRA"/>
    <x v="1"/>
    <s v="1997"/>
    <s v="SEF"/>
    <s v="SEF CEIDF"/>
    <x v="6"/>
    <s v="GROUPE"/>
    <s v="0:50:29 (65)"/>
    <s v="1:02:52 (69,-4)"/>
    <d v="1899-12-30T01:55:08"/>
    <s v="+44:54"/>
    <n v="11.05"/>
    <s v="1:54:53"/>
    <s v="7°/267"/>
    <x v="10"/>
  </r>
  <r>
    <n v="80"/>
    <n v="747"/>
    <x v="79"/>
    <s v="GBS"/>
    <s v=""/>
    <s v="FRA"/>
    <x v="1"/>
    <s v="1995"/>
    <s v="SEF"/>
    <s v="SEF Banque Palatine"/>
    <x v="6"/>
    <s v="GROUPE"/>
    <s v="0:52:49 (76)"/>
    <s v="1:05:17 (77,-1)"/>
    <d v="1899-12-30T01:55:10"/>
    <s v="+44:56"/>
    <n v="11.04"/>
    <s v="1:54:36"/>
    <s v="8°/267"/>
    <x v="12"/>
  </r>
  <r>
    <n v="81"/>
    <n v="1169"/>
    <x v="80"/>
    <s v="GBS"/>
    <s v=""/>
    <s v="FRA"/>
    <x v="1"/>
    <s v="1978"/>
    <s v="M1F"/>
    <s v="M1F CEHDF"/>
    <x v="11"/>
    <s v="GROUPE"/>
    <s v="0:54:57 (88)"/>
    <s v="1:07:18 (89,-1)"/>
    <d v="1899-12-30T01:55:28"/>
    <s v="+45:14"/>
    <n v="11.01"/>
    <s v="1:54:12"/>
    <s v="2°/33"/>
    <x v="1"/>
  </r>
  <r>
    <n v="82"/>
    <n v="1194"/>
    <x v="81"/>
    <s v="GBS"/>
    <s v=""/>
    <s v="FRA"/>
    <x v="0"/>
    <s v="1965"/>
    <s v="M3H"/>
    <s v="M3H CERA"/>
    <x v="5"/>
    <s v="CLUB"/>
    <s v="0:54:18 (85)"/>
    <s v="1:07:00 (87,-2)"/>
    <d v="1899-12-30T01:55:52"/>
    <s v="+45:38"/>
    <n v="10.98"/>
    <s v="1:55:03"/>
    <s v="7°/30"/>
    <x v="2"/>
  </r>
  <r>
    <n v="83"/>
    <n v="742"/>
    <x v="82"/>
    <s v="GBS"/>
    <s v=""/>
    <s v="FRA"/>
    <x v="1"/>
    <s v="1988"/>
    <s v="SEF"/>
    <s v="SEF CE NORMANDIE"/>
    <x v="10"/>
    <s v="GROUPE"/>
    <s v="0:54:24 (86)"/>
    <s v="1:06:55 (86)"/>
    <d v="1899-12-30T01:56:00"/>
    <s v="+45:46"/>
    <n v="10.96"/>
    <s v="1:54:51"/>
    <s v="2°/79"/>
    <x v="3"/>
  </r>
  <r>
    <n v="84"/>
    <n v="741"/>
    <x v="83"/>
    <s v="GBS"/>
    <s v=""/>
    <s v="FRA"/>
    <x v="0"/>
    <s v="1979"/>
    <s v="M1H"/>
    <s v="M1H CE NORMANDIE"/>
    <x v="7"/>
    <s v="GROUPE"/>
    <s v="0:54:24 (87)"/>
    <s v="1:06:54 (84,+3)"/>
    <d v="1899-12-30T01:56:14"/>
    <s v="+46:00"/>
    <n v="10.94"/>
    <s v="1:55:05"/>
    <s v="8°/41"/>
    <x v="3"/>
  </r>
  <r>
    <n v="85"/>
    <n v="722"/>
    <x v="84"/>
    <s v="GBS"/>
    <s v=""/>
    <s v="FRA"/>
    <x v="0"/>
    <s v="1983"/>
    <s v="M1H"/>
    <s v="M1H CEIDF"/>
    <x v="0"/>
    <s v="GROUPE"/>
    <s v="0:53:18 (78)"/>
    <s v="1:06:27 (80,-2)"/>
    <d v="1899-12-30T01:56:20"/>
    <s v="+46:06"/>
    <n v="10.93"/>
    <s v="1:55:29"/>
    <s v="14°/53"/>
    <x v="10"/>
  </r>
  <r>
    <n v="86"/>
    <n v="1204"/>
    <x v="85"/>
    <s v="GBS"/>
    <s v=""/>
    <s v="FRA"/>
    <x v="0"/>
    <s v="1991"/>
    <s v="SEH"/>
    <s v="SEH BPCE Assurances"/>
    <x v="3"/>
    <s v="GROUPE"/>
    <s v="0:55:04 (93)"/>
    <s v="1:08:01 (94,-1)"/>
    <d v="1899-12-30T01:56:22"/>
    <s v="+46:08"/>
    <n v="10.93"/>
    <s v="1:55:48"/>
    <s v="10°/81"/>
    <x v="21"/>
  </r>
  <r>
    <n v="87"/>
    <n v="737"/>
    <x v="86"/>
    <s v="GBS"/>
    <s v=""/>
    <s v="FRA"/>
    <x v="1"/>
    <s v="1991"/>
    <s v="SEF"/>
    <s v="SEF BPAURA"/>
    <x v="10"/>
    <s v="GROUPE"/>
    <s v="0:55:04 (94)"/>
    <s v="1:08:02 (95,-1)"/>
    <d v="1899-12-30T01:56:32"/>
    <s v="+46:18"/>
    <n v="10.91"/>
    <s v="1:55:58"/>
    <s v="3°/79"/>
    <x v="22"/>
  </r>
  <r>
    <n v="88"/>
    <n v="1175"/>
    <x v="87"/>
    <s v="GBS"/>
    <s v=""/>
    <s v="FRA"/>
    <x v="0"/>
    <s v="1972"/>
    <s v="M2H"/>
    <s v="M2H CEHDF"/>
    <x v="4"/>
    <s v="GROUPE"/>
    <s v="0:54:58 (89)"/>
    <s v="1:07:17 (88,+1)"/>
    <d v="1899-12-30T01:56:55"/>
    <s v="+46:41"/>
    <n v="10.88"/>
    <s v="1:55:29"/>
    <s v="6°/40"/>
    <x v="1"/>
  </r>
  <r>
    <n v="89"/>
    <n v="739"/>
    <x v="88"/>
    <s v="GBS"/>
    <s v=""/>
    <s v="FRA"/>
    <x v="1"/>
    <s v="1968"/>
    <s v="M2F"/>
    <s v="M2F CEHDF"/>
    <x v="12"/>
    <s v="GROUPE"/>
    <s v="0:53:44 (80)"/>
    <s v="1:06:42 (83,-3)"/>
    <d v="1899-12-30T01:57:01"/>
    <s v="+46:47"/>
    <n v="10.87"/>
    <s v="1:56:31"/>
    <s v="3°/25"/>
    <x v="1"/>
  </r>
  <r>
    <n v="90"/>
    <n v="740"/>
    <x v="89"/>
    <s v="GBS"/>
    <s v=""/>
    <s v="FRA"/>
    <x v="0"/>
    <s v="1976"/>
    <s v="M2H"/>
    <s v="M2H CE NORMANDIE"/>
    <x v="4"/>
    <s v="GROUPE"/>
    <s v="0:55:42 (98)"/>
    <s v="1:08:28 (97,+1)"/>
    <d v="1899-12-30T01:57:08"/>
    <s v="+46:54"/>
    <n v="10.86"/>
    <s v="1:56:00"/>
    <s v="7°/40"/>
    <x v="3"/>
  </r>
  <r>
    <n v="91"/>
    <n v="694"/>
    <x v="90"/>
    <s v="GBS"/>
    <s v=""/>
    <s v="FRA"/>
    <x v="0"/>
    <s v="1992"/>
    <s v="SEH"/>
    <s v="SEH AS LOIRE DRÔME ARDECHE"/>
    <x v="1"/>
    <s v="CLUB"/>
    <s v="0:55:45 (99)"/>
    <s v="1:08:09 (96,+3)"/>
    <d v="1899-12-30T01:57:12"/>
    <s v="+46:58"/>
    <n v="10.85"/>
    <s v="1:56:20"/>
    <s v="18°/186"/>
    <x v="7"/>
  </r>
  <r>
    <n v="92"/>
    <n v="750"/>
    <x v="91"/>
    <s v="GBS"/>
    <s v=""/>
    <s v="FRA"/>
    <x v="1"/>
    <s v="1979"/>
    <s v="M1F"/>
    <s v="M1F CEHDF"/>
    <x v="11"/>
    <s v="GROUPE"/>
    <s v="0:55:32 (96)"/>
    <s v="1:08:33 (98,-2)"/>
    <d v="1899-12-30T01:57:22"/>
    <s v="+47:08"/>
    <n v="10.84"/>
    <s v="1:56:42"/>
    <s v="3°/33"/>
    <x v="1"/>
  </r>
  <r>
    <n v="93"/>
    <n v="1251"/>
    <x v="92"/>
    <s v="GBS"/>
    <s v=""/>
    <s v="FRA"/>
    <x v="1"/>
    <s v="1986"/>
    <s v="M1F"/>
    <s v="M1F CERA"/>
    <x v="9"/>
    <s v="GROUPE"/>
    <s v="0:55:48 (102)"/>
    <s v="1:08:43 (99,+3)"/>
    <d v="1899-12-30T01:57:35"/>
    <s v="+47:21"/>
    <n v="10.82"/>
    <s v="1:56:19"/>
    <s v="4°/45"/>
    <x v="2"/>
  </r>
  <r>
    <n v="94"/>
    <n v="1185"/>
    <x v="93"/>
    <s v="GBS"/>
    <s v=""/>
    <s v="FRA"/>
    <x v="1"/>
    <s v="1969"/>
    <s v="M2F"/>
    <s v="M2F CERA"/>
    <x v="12"/>
    <s v="GROUPE"/>
    <s v="0:55:00 (92)"/>
    <s v="1:07:54 (92)"/>
    <d v="1899-12-30T01:57:44"/>
    <s v="+47:30"/>
    <n v="10.8"/>
    <s v="1:56:54"/>
    <s v="4°/25"/>
    <x v="2"/>
  </r>
  <r>
    <n v="95"/>
    <n v="1174"/>
    <x v="94"/>
    <s v="GBS"/>
    <s v=""/>
    <s v="FRA"/>
    <x v="0"/>
    <s v="1968"/>
    <s v="M2H"/>
    <s v="M2H CERA"/>
    <x v="2"/>
    <s v="GROUPE"/>
    <s v="0:55:05 (95)"/>
    <s v="1:07:57 (93,+2)"/>
    <d v="1899-12-30T01:58:17"/>
    <s v="+48:03"/>
    <n v="10.75"/>
    <s v="1:56:45"/>
    <s v="8°/39"/>
    <x v="2"/>
  </r>
  <r>
    <n v="96"/>
    <n v="1192"/>
    <x v="95"/>
    <s v="GBS"/>
    <s v=""/>
    <s v="FRA"/>
    <x v="0"/>
    <s v="1980"/>
    <s v="M1H"/>
    <s v="M1H CEHDF"/>
    <x v="7"/>
    <s v="GROUPE"/>
    <s v="0:54:59 (90)"/>
    <s v="1:07:20 (91,-1)"/>
    <d v="1899-12-30T01:58:18"/>
    <s v="+48:04"/>
    <n v="10.75"/>
    <s v="1:57:14"/>
    <s v="9°/41"/>
    <x v="1"/>
  </r>
  <r>
    <n v="97"/>
    <n v="1173"/>
    <x v="96"/>
    <s v="GBS"/>
    <s v=""/>
    <s v="FRA"/>
    <x v="1"/>
    <s v="1997"/>
    <s v="SEF"/>
    <s v="SEF CEHDF"/>
    <x v="6"/>
    <s v="GROUPE"/>
    <s v="0:54:59 (91)"/>
    <s v="1:07:20 (90,+1)"/>
    <d v="1899-12-30T01:58:22"/>
    <s v="+48:08"/>
    <n v="10.74"/>
    <s v="1:57:06"/>
    <s v="9°/267"/>
    <x v="1"/>
  </r>
  <r>
    <n v="98"/>
    <n v="736"/>
    <x v="97"/>
    <s v="GBS"/>
    <s v=""/>
    <s v="FRA"/>
    <x v="1"/>
    <s v="1983"/>
    <s v="M1F"/>
    <s v="M1F CEHDF"/>
    <x v="9"/>
    <s v="GROUPE"/>
    <s v="0:53:32 (79)"/>
    <s v="1:06:42 (82,-3)"/>
    <d v="1899-12-30T01:58:23"/>
    <s v="+48:09"/>
    <n v="10.74"/>
    <s v="1:57:52"/>
    <s v="5°/45"/>
    <x v="1"/>
  </r>
  <r>
    <n v="99"/>
    <n v="697"/>
    <x v="98"/>
    <s v="GBS"/>
    <s v=""/>
    <s v="FRA"/>
    <x v="0"/>
    <s v="1976"/>
    <s v="M2H"/>
    <s v="M2H AS LOIRE DRÔME ARDECHE"/>
    <x v="4"/>
    <s v="GROUPE"/>
    <s v="0:54:05 (82)"/>
    <s v="1:06:42 (81,+1)"/>
    <d v="1899-12-30T01:58:56"/>
    <s v="+48:42"/>
    <n v="10.69"/>
    <s v="1:58:05"/>
    <s v="8°/40"/>
    <x v="7"/>
  </r>
  <r>
    <n v="100"/>
    <n v="1149"/>
    <x v="99"/>
    <s v="GBS"/>
    <s v=""/>
    <s v="FRA"/>
    <x v="0"/>
    <s v="1978"/>
    <s v="M1H"/>
    <s v="M1H CEIDF"/>
    <x v="7"/>
    <s v="GROUPE"/>
    <s v="0:56:31 (107)"/>
    <s v="1:09:16 (105,+2)"/>
    <d v="1899-12-30T01:59:13"/>
    <s v="+48:59"/>
    <n v="10.67"/>
    <s v="1:57:48"/>
    <s v="10°/41"/>
    <x v="10"/>
  </r>
  <r>
    <n v="101"/>
    <n v="1165"/>
    <x v="100"/>
    <s v="GBS"/>
    <s v=""/>
    <s v="FRA"/>
    <x v="1"/>
    <s v="1987"/>
    <s v="SEF"/>
    <s v="SEF CEBPL"/>
    <x v="10"/>
    <s v="GROUPE"/>
    <s v="0:58:24 (121)"/>
    <s v="1:11:35 (115,+6)"/>
    <d v="1899-12-30T01:59:25"/>
    <s v="+49:11"/>
    <n v="10.65"/>
    <s v="1:57:54"/>
    <s v="4°/79"/>
    <x v="11"/>
  </r>
  <r>
    <n v="102"/>
    <n v="693"/>
    <x v="101"/>
    <s v="GBS"/>
    <s v=""/>
    <s v="FRA"/>
    <x v="0"/>
    <s v="1969"/>
    <s v="M2H"/>
    <s v="M2H AS LOIRE DRÔME ARDECHE"/>
    <x v="2"/>
    <s v="CLUB"/>
    <s v="0:56:50 (109)"/>
    <s v="1:09:58 (109)"/>
    <d v="1899-12-30T02:00:05"/>
    <s v="+49:51"/>
    <n v="10.59"/>
    <s v="1:59:13"/>
    <s v="9°/39"/>
    <x v="7"/>
  </r>
  <r>
    <n v="103"/>
    <n v="1147"/>
    <x v="102"/>
    <s v="GBS"/>
    <s v=""/>
    <s v="FRA"/>
    <x v="0"/>
    <s v="1980"/>
    <s v="M1H"/>
    <s v="M1H AS CEGEE "/>
    <x v="7"/>
    <s v="GROUPE"/>
    <s v="0:56:46 (108)"/>
    <s v="1:09:49 (108)"/>
    <d v="1899-12-30T02:00:10"/>
    <s v="+49:56"/>
    <n v="10.58"/>
    <s v="1:59:22"/>
    <s v="11°/41"/>
    <x v="5"/>
  </r>
  <r>
    <n v="104"/>
    <n v="709"/>
    <x v="103"/>
    <s v="GBS"/>
    <s v=""/>
    <s v="FRA"/>
    <x v="0"/>
    <s v="1994"/>
    <s v="SEH"/>
    <s v="SEH AS CEGEE "/>
    <x v="1"/>
    <s v="GROUPE"/>
    <s v="1:01:37 (152)"/>
    <s v="1:15:17 (147,+5)"/>
    <d v="1899-12-30T02:00:10"/>
    <s v="+49:56"/>
    <n v="10.58"/>
    <s v="1:59:24"/>
    <s v="19°/186"/>
    <x v="5"/>
  </r>
  <r>
    <n v="105"/>
    <n v="1164"/>
    <x v="104"/>
    <s v="GBS"/>
    <s v=""/>
    <s v="FRA"/>
    <x v="0"/>
    <s v="1966"/>
    <s v="M3H"/>
    <s v="M3H CEBPL"/>
    <x v="5"/>
    <s v="GROUPE"/>
    <s v="0:58:25 (122)"/>
    <s v="1:11:36 (116,+6)"/>
    <d v="1899-12-30T02:00:18"/>
    <s v="+50:04"/>
    <n v="10.57"/>
    <s v="1:58:49"/>
    <s v="8°/30"/>
    <x v="11"/>
  </r>
  <r>
    <n v="106"/>
    <n v="726"/>
    <x v="105"/>
    <s v="GBS"/>
    <s v=""/>
    <s v="FRA"/>
    <x v="1"/>
    <s v="1998"/>
    <s v="SEF"/>
    <s v="SEF Banque Palatine"/>
    <x v="6"/>
    <s v="GROUPE"/>
    <s v="0:59:05 (129)"/>
    <s v="1:12:43 (125,+4)"/>
    <d v="1899-12-30T02:01:03"/>
    <s v="+50:49"/>
    <n v="10.51"/>
    <s v="2:00:29"/>
    <s v="10°/267"/>
    <x v="12"/>
  </r>
  <r>
    <n v="107"/>
    <n v="699"/>
    <x v="106"/>
    <s v="GBS"/>
    <s v=""/>
    <s v="FRA"/>
    <x v="0"/>
    <s v="1977"/>
    <s v="M1H"/>
    <s v="M1H AS CEGEE "/>
    <x v="7"/>
    <s v="GROUPE"/>
    <s v="0:56:19 (106)"/>
    <s v="1:09:45 (107,-1)"/>
    <d v="1899-12-30T02:01:52"/>
    <s v="+51:38"/>
    <n v="10.44"/>
    <s v="2:01:04"/>
    <s v="12°/41"/>
    <x v="5"/>
  </r>
  <r>
    <n v="108"/>
    <n v="1154"/>
    <x v="107"/>
    <s v="GBS"/>
    <s v=""/>
    <s v="FRA"/>
    <x v="1"/>
    <s v="1970"/>
    <s v="M2F"/>
    <s v="M2F BPCE Assurances"/>
    <x v="12"/>
    <s v="GROUPE"/>
    <s v="0:58:56 (127)"/>
    <s v="1:12:08 (121,+6)"/>
    <d v="1899-12-30T02:01:55"/>
    <s v="+51:41"/>
    <n v="10.43"/>
    <s v="2:00:07"/>
    <s v="5°/25"/>
    <x v="21"/>
  </r>
  <r>
    <n v="109"/>
    <n v="1167"/>
    <x v="108"/>
    <s v="GBS"/>
    <s v=""/>
    <s v="FRA"/>
    <x v="1"/>
    <s v="1996"/>
    <s v="SEF"/>
    <s v="SEF CEHDF"/>
    <x v="6"/>
    <s v="GROUPE"/>
    <s v="0:58:58 (128)"/>
    <s v="1:12:08 (122,+6)"/>
    <d v="1899-12-30T02:02:04"/>
    <s v="+51:50"/>
    <n v="10.42"/>
    <s v="2:00:34"/>
    <s v="11°/267"/>
    <x v="1"/>
  </r>
  <r>
    <n v="110"/>
    <n v="721"/>
    <x v="109"/>
    <s v="GBS"/>
    <s v=""/>
    <s v="FRA"/>
    <x v="1"/>
    <s v="1986"/>
    <s v="M1F"/>
    <s v="M1F CEIDF"/>
    <x v="9"/>
    <s v="GROUPE"/>
    <s v="0:55:48 (103)"/>
    <s v="1:08:54 (100,+3)"/>
    <d v="1899-12-30T02:02:32"/>
    <s v="+52:18"/>
    <n v="10.38"/>
    <s v="2:01:49"/>
    <s v="6°/45"/>
    <x v="10"/>
  </r>
  <r>
    <n v="111"/>
    <n v="724"/>
    <x v="110"/>
    <s v="GBS"/>
    <s v=""/>
    <s v="FRA"/>
    <x v="1"/>
    <s v="1974"/>
    <s v="M2F"/>
    <s v="M2F CERA"/>
    <x v="13"/>
    <s v="GROUPE"/>
    <s v="0:57:41 (114)"/>
    <s v="1:11:17 (112,+2)"/>
    <d v="1899-12-30T02:02:41"/>
    <s v="+52:27"/>
    <n v="10.37"/>
    <s v="2:01:52"/>
    <s v="1°/31"/>
    <x v="2"/>
  </r>
  <r>
    <n v="112"/>
    <n v="710"/>
    <x v="111"/>
    <s v="GBS"/>
    <s v=""/>
    <s v="FRA"/>
    <x v="1"/>
    <s v="1985"/>
    <s v="M1F"/>
    <s v="M1F CEAPC"/>
    <x v="9"/>
    <s v="GROUPE"/>
    <s v="0:55:36 (97)"/>
    <s v="1:09:11 (102,-5)"/>
    <d v="1899-12-30T02:03:14"/>
    <s v="+53:00"/>
    <n v="10.32"/>
    <s v="2:02:25"/>
    <s v="7°/45"/>
    <x v="6"/>
  </r>
  <r>
    <n v="113"/>
    <n v="1156"/>
    <x v="112"/>
    <s v="GBS"/>
    <s v=""/>
    <s v="FRA"/>
    <x v="1"/>
    <s v="1976"/>
    <s v="M2F"/>
    <s v="M2F AS CEGEE "/>
    <x v="13"/>
    <s v="GROUPE"/>
    <s v="0:58:04 (118)"/>
    <s v="1:11:16 (111,+7)"/>
    <d v="1899-12-30T02:03:15"/>
    <s v="+53:01"/>
    <n v="10.32"/>
    <s v="2:01:52"/>
    <s v="2°/31"/>
    <x v="5"/>
  </r>
  <r>
    <n v="114"/>
    <n v="1202"/>
    <x v="113"/>
    <s v="GBS"/>
    <s v=""/>
    <s v="FRA"/>
    <x v="0"/>
    <s v="1988"/>
    <s v="SEH"/>
    <s v="SEH BPGO"/>
    <x v="3"/>
    <s v="CLUB"/>
    <s v="0:57:53 (117)"/>
    <s v="1:11:24 (113,+4)"/>
    <d v="1899-12-30T02:03:19"/>
    <s v="+53:05"/>
    <n v="10.31"/>
    <s v="2:01:34"/>
    <s v="11°/81"/>
    <x v="23"/>
  </r>
  <r>
    <n v="115"/>
    <n v="269"/>
    <x v="114"/>
    <s v="GBS"/>
    <s v=""/>
    <s v="FRA"/>
    <x v="0"/>
    <s v="1976"/>
    <s v="M2H"/>
    <s v="M2H CEIDF"/>
    <x v="4"/>
    <s v="GROUPE"/>
    <s v="0:57:33 (113)"/>
    <s v="1:11:58 (118,-5)"/>
    <d v="1899-12-30T02:04:10"/>
    <s v="+53:56"/>
    <n v="10.24"/>
    <s v="2:03:47"/>
    <s v="9°/40"/>
    <x v="10"/>
  </r>
  <r>
    <n v="116"/>
    <n v="745"/>
    <x v="115"/>
    <s v="GBS"/>
    <s v=""/>
    <s v="FRA"/>
    <x v="0"/>
    <s v="1961"/>
    <s v="M3H"/>
    <s v="M3H CE NORMANDIE"/>
    <x v="8"/>
    <s v="GROUPE"/>
    <s v="0:58:06 (119)"/>
    <s v="1:12:01 (119)"/>
    <d v="1899-12-30T02:04:10"/>
    <s v="+53:56"/>
    <n v="10.24"/>
    <s v="2:03:21"/>
    <s v="2°/11"/>
    <x v="3"/>
  </r>
  <r>
    <n v="117"/>
    <n v="728"/>
    <x v="116"/>
    <s v="GBS"/>
    <s v=""/>
    <s v="FRA"/>
    <x v="0"/>
    <s v="1975"/>
    <s v="M2H"/>
    <s v="M2H Banque Palatine"/>
    <x v="4"/>
    <s v="GROUPE"/>
    <s v="0:59:49 (139)"/>
    <s v="1:13:38 (135,+4)"/>
    <d v="1899-12-30T02:04:12"/>
    <s v="+53:58"/>
    <n v="10.24"/>
    <s v="2:03:30"/>
    <s v="10°/40"/>
    <x v="12"/>
  </r>
  <r>
    <n v="118"/>
    <n v="696"/>
    <x v="117"/>
    <s v="GBS"/>
    <s v=""/>
    <s v="FRA"/>
    <x v="1"/>
    <s v="1971"/>
    <s v="M2F"/>
    <s v="M2F AS LOIRE DRÔME ARDECHE"/>
    <x v="12"/>
    <s v="CLUB"/>
    <s v="0:57:06 (111)"/>
    <s v="1:10:39 (110,+1)"/>
    <d v="1899-12-30T02:04:30"/>
    <s v="+54:16"/>
    <n v="10.210000000000001"/>
    <s v="2:03:37"/>
    <s v="6°/25"/>
    <x v="7"/>
  </r>
  <r>
    <n v="119"/>
    <n v="1168"/>
    <x v="118"/>
    <s v="GBS"/>
    <s v=""/>
    <s v="FRA"/>
    <x v="0"/>
    <s v="1976"/>
    <s v="M2H"/>
    <s v="M2H Banque Palatine"/>
    <x v="4"/>
    <s v="GROUPE"/>
    <s v="0:59:58 (144)"/>
    <s v="1:13:21 (132,+12)"/>
    <d v="1899-12-30T02:04:32"/>
    <s v="+54:18"/>
    <n v="10.210000000000001"/>
    <s v="2:02:41"/>
    <s v="11°/40"/>
    <x v="12"/>
  </r>
  <r>
    <n v="120"/>
    <n v="733"/>
    <x v="119"/>
    <s v="GBS"/>
    <s v=""/>
    <s v="FRA"/>
    <x v="1"/>
    <s v="1977"/>
    <s v="M1F"/>
    <s v="M1F CEBPL"/>
    <x v="11"/>
    <s v="GROUPE"/>
    <s v="0:58:26 (123)"/>
    <s v="1:11:47 (117,+6)"/>
    <d v="1899-12-30T02:04:35"/>
    <s v="+54:21"/>
    <n v="10.210000000000001"/>
    <s v="2:03:05"/>
    <s v="4°/33"/>
    <x v="11"/>
  </r>
  <r>
    <n v="121"/>
    <n v="1182"/>
    <x v="120"/>
    <s v="GBS"/>
    <s v=""/>
    <s v="FRA"/>
    <x v="0"/>
    <s v="1999"/>
    <s v="SEH"/>
    <s v="SEH Banque Palatine"/>
    <x v="1"/>
    <s v="GROUPE"/>
    <s v="1:00:47 (147)"/>
    <s v="1:13:26 (133,+14)"/>
    <d v="1899-12-30T02:04:38"/>
    <s v="+54:24"/>
    <n v="10.199999999999999"/>
    <s v="2:02:47"/>
    <s v="20°/186"/>
    <x v="12"/>
  </r>
  <r>
    <n v="122"/>
    <n v="691"/>
    <x v="121"/>
    <s v="GBS"/>
    <s v=""/>
    <s v="FRA"/>
    <x v="0"/>
    <s v="1971"/>
    <s v="M2H"/>
    <s v="M2H AS LOIRE DRÔME ARDECHE"/>
    <x v="2"/>
    <s v="CLUB"/>
    <s v="0:55:46 (100)"/>
    <s v="1:09:16 (103,-3)"/>
    <d v="1899-12-30T02:05:03"/>
    <s v="+54:49"/>
    <n v="10.17"/>
    <s v="2:04:11"/>
    <s v="10°/39"/>
    <x v="7"/>
  </r>
  <r>
    <n v="123"/>
    <n v="1143"/>
    <x v="122"/>
    <s v="GBS"/>
    <s v=""/>
    <s v="FRA"/>
    <x v="0"/>
    <s v="1967"/>
    <s v="M2H"/>
    <s v="M2H AS LOIRE DRÔME ARDECHE"/>
    <x v="2"/>
    <s v="CLUB"/>
    <s v="0:55:47 (101)"/>
    <s v="1:09:16 (104,-3)"/>
    <d v="1899-12-30T02:05:03"/>
    <s v="+54:49"/>
    <n v="10.17"/>
    <s v="2:04:12"/>
    <s v="11°/39"/>
    <x v="7"/>
  </r>
  <r>
    <n v="124"/>
    <n v="1142"/>
    <x v="123"/>
    <s v="GBS"/>
    <s v=""/>
    <s v="FRA"/>
    <x v="0"/>
    <s v="1990"/>
    <s v="SEH"/>
    <s v="SEH ECUREUIL VIE DEVELOPPEMENT"/>
    <x v="3"/>
    <s v="GROUPE"/>
    <s v="1:02:46 (153)"/>
    <s v="1:16:20 (151,+2)"/>
    <d v="1899-12-30T02:05:25"/>
    <s v="+55:11"/>
    <n v="10.14"/>
    <s v="2:03:36"/>
    <s v="12°/81"/>
    <x v="19"/>
  </r>
  <r>
    <n v="125"/>
    <n v="746"/>
    <x v="124"/>
    <s v="GBS"/>
    <s v=""/>
    <s v="FRA"/>
    <x v="0"/>
    <s v="1981"/>
    <s v="M1H"/>
    <s v="M1H CEHDF"/>
    <x v="7"/>
    <s v="GROUPE"/>
    <s v="0:55:48 (104)"/>
    <s v="1:08:56 (101,+3)"/>
    <d v="1899-12-30T02:06:25"/>
    <s v="+56:11"/>
    <n v="10.06"/>
    <s v="2:05:43"/>
    <s v="13°/41"/>
    <x v="1"/>
  </r>
  <r>
    <n v="126"/>
    <n v="1234"/>
    <x v="125"/>
    <s v="GBS"/>
    <s v=""/>
    <s v="FRA"/>
    <x v="0"/>
    <s v="1980"/>
    <s v="M1H"/>
    <s v="M1H "/>
    <x v="7"/>
    <s v=""/>
    <s v="0:55:52 (105)"/>
    <s v="1:09:42 (106,-1)"/>
    <d v="1899-12-30T02:06:39"/>
    <s v="+56:25"/>
    <n v="10.039999999999999"/>
    <s v="2:05:08"/>
    <s v="14°/41"/>
    <x v="24"/>
  </r>
  <r>
    <n v="127"/>
    <n v="743"/>
    <x v="126"/>
    <s v="GBS"/>
    <s v=""/>
    <s v="FRA"/>
    <x v="1"/>
    <s v="1999"/>
    <s v="SEF"/>
    <s v="SEF CE NORMANDIE"/>
    <x v="6"/>
    <s v="GROUPE"/>
    <s v="0:59:07 (130)"/>
    <s v="1:12:53 (128,+2)"/>
    <d v="1899-12-30T02:06:40"/>
    <s v="+56:26"/>
    <n v="10.039999999999999"/>
    <s v="2:05:32"/>
    <s v="12°/267"/>
    <x v="3"/>
  </r>
  <r>
    <n v="128"/>
    <n v="752"/>
    <x v="127"/>
    <s v="GBS"/>
    <s v=""/>
    <s v="FRA"/>
    <x v="1"/>
    <s v="1976"/>
    <s v="M2F"/>
    <s v="M2F BPAURA"/>
    <x v="13"/>
    <s v="GROUPE"/>
    <s v="0:59:42 (138)"/>
    <s v="1:13:33 (134,+4)"/>
    <d v="1899-12-30T02:06:59"/>
    <s v="+56:45"/>
    <n v="10.01"/>
    <s v="2:05:54"/>
    <s v="3°/31"/>
    <x v="22"/>
  </r>
  <r>
    <n v="129"/>
    <n v="1141"/>
    <x v="128"/>
    <s v="GBS"/>
    <s v=""/>
    <s v="ALG"/>
    <x v="0"/>
    <s v="1996"/>
    <s v="SEH"/>
    <s v="SEH ECUREUIL VIE DEVELOPPEMENT"/>
    <x v="1"/>
    <s v="GROUPE"/>
    <s v="1:03:43 (154)"/>
    <s v="1:16:31 (152,+2)"/>
    <d v="1899-12-30T02:07:07"/>
    <s v="+56:53"/>
    <n v="10"/>
    <s v="2:05:19"/>
    <s v="21°/186"/>
    <x v="19"/>
  </r>
  <r>
    <n v="130"/>
    <n v="1152"/>
    <x v="129"/>
    <s v="GBS"/>
    <s v=""/>
    <s v="FRA"/>
    <x v="1"/>
    <s v="1974"/>
    <s v="M2F"/>
    <s v="M2F CEAPC"/>
    <x v="13"/>
    <s v="GROUPE"/>
    <s v="0:59:17 (135)"/>
    <s v="1:12:49 (127,+8)"/>
    <d v="1899-12-30T02:07:12"/>
    <s v="+56:58"/>
    <n v="10"/>
    <s v="2:05:26"/>
    <s v="4°/31"/>
    <x v="6"/>
  </r>
  <r>
    <n v="131"/>
    <n v="1148"/>
    <x v="130"/>
    <s v="GBS"/>
    <s v=""/>
    <s v="FRA"/>
    <x v="1"/>
    <s v="1987"/>
    <s v="SEF"/>
    <s v="SEF CERA"/>
    <x v="10"/>
    <s v="GROUPE"/>
    <s v="0:57:14 (112)"/>
    <s v="1:11:24 (114,-2)"/>
    <d v="1899-12-30T02:07:27"/>
    <s v="+57:13"/>
    <n v="9.98"/>
    <s v="2:06:12"/>
    <s v="5°/79"/>
    <x v="2"/>
  </r>
  <r>
    <n v="132"/>
    <n v="717"/>
    <x v="131"/>
    <s v="GBS"/>
    <s v=""/>
    <s v="FRA"/>
    <x v="1"/>
    <s v="1971"/>
    <s v="M2F"/>
    <s v="M2F CEAPC"/>
    <x v="12"/>
    <s v="GROUPE"/>
    <s v="0:57:01 (110)"/>
    <s v="1:12:12 (123,-13)"/>
    <d v="1899-12-30T02:07:34"/>
    <s v="+57:20"/>
    <n v="9.9700000000000006"/>
    <s v="2:06:45"/>
    <s v="7°/25"/>
    <x v="6"/>
  </r>
  <r>
    <n v="133"/>
    <n v="1150"/>
    <x v="132"/>
    <s v="GBS"/>
    <s v=""/>
    <s v="FRA"/>
    <x v="1"/>
    <s v="1993"/>
    <s v="SEF"/>
    <s v="SEF BPAURA"/>
    <x v="6"/>
    <s v="GROUPE"/>
    <s v="0:59:14 (133)"/>
    <s v="1:12:29 (124,+9)"/>
    <d v="1899-12-30T02:08:07"/>
    <s v="+57:53"/>
    <n v="9.93"/>
    <s v="2:06:39"/>
    <s v="13°/267"/>
    <x v="22"/>
  </r>
  <r>
    <n v="134"/>
    <n v="1157"/>
    <x v="133"/>
    <s v="GBS"/>
    <s v=""/>
    <s v="FRA"/>
    <x v="0"/>
    <s v="1971"/>
    <s v="M2H"/>
    <s v="M2H AS CEGEE "/>
    <x v="2"/>
    <s v="GROUPE"/>
    <s v="0:58:24 (120)"/>
    <s v="1:12:05 (120)"/>
    <d v="1899-12-30T02:08:13"/>
    <s v="+57:59"/>
    <n v="9.92"/>
    <s v="2:06:49"/>
    <s v="12°/39"/>
    <x v="5"/>
  </r>
  <r>
    <n v="135"/>
    <n v="748"/>
    <x v="134"/>
    <s v="GBS"/>
    <s v=""/>
    <s v="FRA"/>
    <x v="0"/>
    <s v="1972"/>
    <s v="M2H"/>
    <s v="M2H BPCE-IT"/>
    <x v="4"/>
    <s v="GROUPE"/>
    <s v="0:58:39 (124)"/>
    <s v="1:13:08 (130,-6)"/>
    <d v="1899-12-30T02:08:42"/>
    <s v="+58:28"/>
    <n v="9.8800000000000008"/>
    <s v="2:08:10"/>
    <s v="12°/40"/>
    <x v="8"/>
  </r>
  <r>
    <n v="136"/>
    <n v="1155"/>
    <x v="135"/>
    <s v="GBS"/>
    <s v=""/>
    <s v="FRA"/>
    <x v="0"/>
    <s v="1965"/>
    <s v="M3H"/>
    <s v="M3H CEAPC"/>
    <x v="5"/>
    <s v="GROUPE"/>
    <s v="1:01:29 (151)"/>
    <s v="1:15:48 (149,+2)"/>
    <d v="1899-12-30T02:09:08"/>
    <s v="+58:54"/>
    <n v="9.85"/>
    <s v="2:07:22"/>
    <s v="9°/30"/>
    <x v="6"/>
  </r>
  <r>
    <n v="137"/>
    <n v="1258"/>
    <x v="136"/>
    <s v="GBS"/>
    <s v=""/>
    <s v="FRA"/>
    <x v="1"/>
    <s v="1973"/>
    <s v="M2F"/>
    <s v="M2F BPCE SA"/>
    <x v="13"/>
    <s v="GROUPE"/>
    <s v="0:59:54 (142)"/>
    <s v="1:14:27 (142)"/>
    <d v="1899-12-30T02:09:48"/>
    <s v="+59:34"/>
    <n v="9.8000000000000007"/>
    <s v="2:08:32"/>
    <s v="5°/31"/>
    <x v="17"/>
  </r>
  <r>
    <n v="138"/>
    <n v="1256"/>
    <x v="137"/>
    <s v="GBS"/>
    <s v=""/>
    <s v="FRA"/>
    <x v="1"/>
    <s v="1977"/>
    <s v="M1F"/>
    <s v="M1F BPCE SA"/>
    <x v="11"/>
    <s v="GROUPE"/>
    <s v="0:59:54 (143)"/>
    <s v="1:14:26 (141,+2)"/>
    <d v="1899-12-30T02:09:48"/>
    <s v="+59:34"/>
    <n v="9.8000000000000007"/>
    <s v="2:08:32"/>
    <s v="5°/33"/>
    <x v="17"/>
  </r>
  <r>
    <n v="139"/>
    <n v="1253"/>
    <x v="138"/>
    <s v="GBS"/>
    <s v=""/>
    <s v="FRA"/>
    <x v="1"/>
    <s v="1990"/>
    <s v="SEF"/>
    <s v="SEF BPGO"/>
    <x v="10"/>
    <s v="GROUPE"/>
    <s v="0:59:51 (141)"/>
    <s v="1:14:38 (144,-3)"/>
    <d v="1899-12-30T02:10:09"/>
    <s v="+59:55"/>
    <n v="9.77"/>
    <s v="2:09:22"/>
    <s v="6°/79"/>
    <x v="23"/>
  </r>
  <r>
    <n v="140"/>
    <n v="1254"/>
    <x v="139"/>
    <s v="GBS"/>
    <s v=""/>
    <s v="FRA"/>
    <x v="1"/>
    <s v="1991"/>
    <s v="SEF"/>
    <s v="SEF BPGO"/>
    <x v="10"/>
    <s v="GROUPE"/>
    <s v="0:59:50 (140)"/>
    <s v="1:14:38 (145,-5)"/>
    <d v="1899-12-30T02:10:09"/>
    <s v="+59:55"/>
    <n v="9.77"/>
    <s v="2:09:23"/>
    <s v="7°/79"/>
    <x v="23"/>
  </r>
  <r>
    <n v="141"/>
    <n v="1162"/>
    <x v="140"/>
    <s v="GBS"/>
    <s v=""/>
    <s v="FRA"/>
    <x v="0"/>
    <s v="1988"/>
    <s v="SEH"/>
    <s v="SEH BPAURA"/>
    <x v="3"/>
    <s v="GROUPE"/>
    <s v="0:59:16 (134)"/>
    <s v="1:12:46 (126,+8)"/>
    <d v="1899-12-30T02:10:21"/>
    <s v="+01:00:07"/>
    <n v="9.76"/>
    <s v="2:08:54"/>
    <s v="13°/81"/>
    <x v="22"/>
  </r>
  <r>
    <n v="142"/>
    <n v="718"/>
    <x v="141"/>
    <s v="GBS"/>
    <s v="1881261"/>
    <s v="FRA"/>
    <x v="1"/>
    <s v="1971"/>
    <s v="M2F"/>
    <s v="M2F CEIDF"/>
    <x v="12"/>
    <s v="CLUB"/>
    <s v="0:59:34 (137)"/>
    <s v="1:14:32 (143,-6)"/>
    <d v="1899-12-30T02:11:00"/>
    <s v="+01:00:46"/>
    <n v="9.7100000000000009"/>
    <s v="2:10:17"/>
    <s v="8°/25"/>
    <x v="10"/>
  </r>
  <r>
    <n v="143"/>
    <n v="1176"/>
    <x v="142"/>
    <s v="GBS"/>
    <s v=""/>
    <s v="FRA"/>
    <x v="1"/>
    <s v="1969"/>
    <s v="M2F"/>
    <s v="M2F CEAPC"/>
    <x v="12"/>
    <s v="GROUPE"/>
    <s v="1:03:52 (155)"/>
    <s v="1:17:53 (155)"/>
    <d v="1899-12-30T02:11:08"/>
    <s v="+01:00:54"/>
    <n v="9.6999999999999993"/>
    <s v="2:09:19"/>
    <s v="9°/25"/>
    <x v="6"/>
  </r>
  <r>
    <n v="144"/>
    <n v="720"/>
    <x v="143"/>
    <s v="GBS"/>
    <s v=""/>
    <s v="FRA"/>
    <x v="0"/>
    <s v="1971"/>
    <s v="M2H"/>
    <s v="M2H CEAPC"/>
    <x v="2"/>
    <s v="GROUPE"/>
    <s v="1:04:43 (157)"/>
    <s v="1:19:18 (156,+1)"/>
    <d v="1899-12-30T02:12:25"/>
    <s v="+01:02:11"/>
    <n v="9.6"/>
    <s v="2:10:39"/>
    <s v="13°/39"/>
    <x v="6"/>
  </r>
  <r>
    <n v="145"/>
    <n v="1181"/>
    <x v="144"/>
    <s v="GBS"/>
    <s v=""/>
    <s v="FRA"/>
    <x v="1"/>
    <s v="1970"/>
    <s v="M2F"/>
    <s v="M2F BPCE-IT"/>
    <x v="12"/>
    <s v="GROUPE"/>
    <s v="1:00:05 (145)"/>
    <s v="1:14:50 (146,-1)"/>
    <d v="1899-12-30T02:12:28"/>
    <s v="+01:02:14"/>
    <n v="9.6"/>
    <s v="2:11:14"/>
    <s v="10°/25"/>
    <x v="8"/>
  </r>
  <r>
    <n v="146"/>
    <n v="1172"/>
    <x v="145"/>
    <s v="GBS"/>
    <s v=""/>
    <s v="FRA"/>
    <x v="1"/>
    <s v="1985"/>
    <s v="M1F"/>
    <s v="M1F CEHDF"/>
    <x v="9"/>
    <s v="GROUPE"/>
    <s v="1:00:39 (146)"/>
    <s v="1:15:58 (150,-4)"/>
    <d v="1899-12-30T02:12:38"/>
    <s v="+01:02:24"/>
    <n v="9.59"/>
    <s v="2:11:22"/>
    <s v="8°/45"/>
    <x v="1"/>
  </r>
  <r>
    <n v="147"/>
    <n v="714"/>
    <x v="146"/>
    <s v="GBS"/>
    <s v=""/>
    <s v="FRA"/>
    <x v="1"/>
    <s v="1977"/>
    <s v="M1F"/>
    <s v="M1F CEIDF"/>
    <x v="11"/>
    <s v="GROUPE"/>
    <s v="0:59:12 (131)"/>
    <s v="1:14:07 (138,-7)"/>
    <d v="1899-12-30T02:13:18"/>
    <s v="+01:03:04"/>
    <n v="9.5399999999999991"/>
    <s v="2:12:34"/>
    <s v="6°/33"/>
    <x v="10"/>
  </r>
  <r>
    <n v="148"/>
    <n v="1177"/>
    <x v="147"/>
    <s v="GBS"/>
    <s v=""/>
    <s v="FRA"/>
    <x v="1"/>
    <s v="1978"/>
    <s v="M1F"/>
    <s v="M1F CEHDF"/>
    <x v="11"/>
    <s v="GROUPE"/>
    <s v="0:59:18 (136)"/>
    <s v="1:14:21 (140,-4)"/>
    <d v="1899-12-30T02:13:28"/>
    <s v="+01:03:14"/>
    <n v="9.5299999999999994"/>
    <s v="2:12:46"/>
    <s v="7°/33"/>
    <x v="1"/>
  </r>
  <r>
    <n v="149"/>
    <n v="692"/>
    <x v="148"/>
    <s v="GBS"/>
    <s v=""/>
    <s v="FRA"/>
    <x v="0"/>
    <s v="1976"/>
    <s v="M2H"/>
    <s v="M2H AS LOIRE DRÔME ARDECHE"/>
    <x v="4"/>
    <s v="CLUB"/>
    <s v="1:00:55 (150)"/>
    <s v="1:15:43 (148,+2)"/>
    <d v="1899-12-30T02:13:37"/>
    <s v="+01:03:23"/>
    <n v="9.52"/>
    <s v="2:12:45"/>
    <s v="13°/40"/>
    <x v="7"/>
  </r>
  <r>
    <n v="150"/>
    <n v="1183"/>
    <x v="149"/>
    <s v="GBS"/>
    <s v=""/>
    <s v="FRA"/>
    <x v="1"/>
    <s v="2000"/>
    <s v="SEF"/>
    <s v="SEF Banque Palatine"/>
    <x v="6"/>
    <s v="GROUPE"/>
    <s v="1:06:07 (160)"/>
    <s v="1:19:46 (158,+2)"/>
    <d v="1899-12-30T02:14:46"/>
    <s v="+01:04:32"/>
    <n v="9.44"/>
    <s v="2:12:55"/>
    <s v="14°/267"/>
    <x v="12"/>
  </r>
  <r>
    <n v="151"/>
    <n v="711"/>
    <x v="150"/>
    <s v="GBS"/>
    <s v=""/>
    <s v="FRA"/>
    <x v="0"/>
    <s v="1980"/>
    <s v="M1H"/>
    <s v="M1H BPOC"/>
    <x v="7"/>
    <s v="GROUPE"/>
    <s v="0:58:39 (125)"/>
    <s v="1:13:05 (129,-4)"/>
    <d v="1899-12-30T02:15:14"/>
    <s v="+01:05:00"/>
    <n v="9.4"/>
    <s v="2:14:40"/>
    <s v="15°/41"/>
    <x v="13"/>
  </r>
  <r>
    <n v="152"/>
    <n v="55"/>
    <x v="151"/>
    <s v="GBS"/>
    <s v=""/>
    <s v="FRA"/>
    <x v="1"/>
    <s v="2004"/>
    <s v="SEF"/>
    <s v="SEF AS CEGEE "/>
    <x v="14"/>
    <s v="GROUPE"/>
    <s v="1:05:29 (158)"/>
    <s v="1:19:37 (157,+1)"/>
    <d v="1899-12-30T02:15:46"/>
    <s v="+01:05:32"/>
    <n v="9.3699999999999992"/>
    <s v="2:14:59"/>
    <s v="1°/8"/>
    <x v="5"/>
  </r>
  <r>
    <n v="153"/>
    <n v="731"/>
    <x v="152"/>
    <s v="GBS"/>
    <s v=""/>
    <s v="FRA"/>
    <x v="1"/>
    <s v="1972"/>
    <s v="M2F"/>
    <s v="M2F CEPAC"/>
    <x v="13"/>
    <s v="GROUPE"/>
    <s v="1:00:53 (148)"/>
    <s v="1:16:43 (153,-5)"/>
    <d v="1899-12-30T02:16:34"/>
    <s v="+01:06:20"/>
    <n v="9.31"/>
    <s v="2:15:58"/>
    <s v="6°/31"/>
    <x v="16"/>
  </r>
  <r>
    <n v="154"/>
    <n v="1197"/>
    <x v="153"/>
    <s v="GBS"/>
    <s v=""/>
    <s v="FRA"/>
    <x v="0"/>
    <s v="1977"/>
    <s v="M1H"/>
    <s v="M1H CEPAC"/>
    <x v="7"/>
    <s v="GROUPE"/>
    <s v="1:00:54 (149)"/>
    <s v="1:17:34 (154,-5)"/>
    <d v="1899-12-30T02:16:35"/>
    <s v="+01:06:21"/>
    <n v="9.31"/>
    <s v="2:16:24"/>
    <s v="16°/41"/>
    <x v="16"/>
  </r>
  <r>
    <n v="155"/>
    <n v="695"/>
    <x v="154"/>
    <s v="GBS"/>
    <s v=""/>
    <s v="FRA"/>
    <x v="0"/>
    <s v="1975"/>
    <s v="M2H"/>
    <s v="M2H AS LOIRE DRÔME ARDECHE"/>
    <x v="4"/>
    <s v="CLUB"/>
    <s v="0:57:41 (115)"/>
    <s v="1:13:14 (131,-16)"/>
    <d v="1899-12-30T02:16:35"/>
    <s v="+01:06:21"/>
    <n v="9.31"/>
    <s v="2:15:45"/>
    <s v="14°/40"/>
    <x v="7"/>
  </r>
  <r>
    <n v="156"/>
    <n v="712"/>
    <x v="155"/>
    <s v="GBS"/>
    <s v=""/>
    <s v="FRA"/>
    <x v="0"/>
    <s v="1963"/>
    <s v="M3H"/>
    <s v="M3H BPOC"/>
    <x v="5"/>
    <s v="GROUPE"/>
    <s v="0:59:14 (132)"/>
    <s v="1:14:09 (139,-7)"/>
    <d v="1899-12-30T02:21:16"/>
    <s v="+01:11:02"/>
    <n v="9"/>
    <s v="2:20:43"/>
    <s v="10°/30"/>
    <x v="13"/>
  </r>
  <r>
    <n v="157"/>
    <n v="1171"/>
    <x v="156"/>
    <s v="GBS"/>
    <s v=""/>
    <s v="FRA"/>
    <x v="1"/>
    <s v="1984"/>
    <s v="M1F"/>
    <s v="M1F CE NORMANDIE"/>
    <x v="9"/>
    <s v="GROUPE"/>
    <s v="1:03:54 (156)"/>
    <s v="1:19:52 (159,-3)"/>
    <d v="1899-12-30T02:21:31"/>
    <s v="+01:11:17"/>
    <n v="8.99"/>
    <s v="2:19:56"/>
    <s v="9°/45"/>
    <x v="3"/>
  </r>
  <r>
    <n v="158"/>
    <n v="1139"/>
    <x v="157"/>
    <s v="GBS"/>
    <s v=""/>
    <s v="FRA"/>
    <x v="0"/>
    <s v="1995"/>
    <s v="SEH"/>
    <s v="SEH ECUREUIL VIE DEVELOPPEMENT"/>
    <x v="1"/>
    <s v="GROUPE"/>
    <s v="0:57:44 (116)"/>
    <s v="1:13:48 (137,-21)"/>
    <d v="1899-12-30T02:21:59"/>
    <s v="+01:11:45"/>
    <n v="8.9600000000000009"/>
    <s v="2:20:37"/>
    <s v="22°/186"/>
    <x v="19"/>
  </r>
  <r>
    <n v="159"/>
    <n v="1267"/>
    <x v="158"/>
    <s v="GBS"/>
    <s v=""/>
    <s v="FRA"/>
    <x v="1"/>
    <s v="1988"/>
    <s v="SEF"/>
    <s v="SEF CEAPC"/>
    <x v="10"/>
    <s v="GROUPE"/>
    <s v="1:08:18 (164)"/>
    <s v="1:24:03 (164)"/>
    <d v="1899-12-30T02:22:24"/>
    <s v="+01:12:10"/>
    <n v="8.93"/>
    <s v="2:20:37"/>
    <s v="8°/79"/>
    <x v="15"/>
  </r>
  <r>
    <n v="160"/>
    <n v="1189"/>
    <x v="159"/>
    <s v="GBS"/>
    <s v=""/>
    <s v="FRA"/>
    <x v="1"/>
    <s v="1983"/>
    <s v="M1F"/>
    <s v="M1F CEHDF"/>
    <x v="9"/>
    <s v="GROUPE"/>
    <s v="1:06:11 (161)"/>
    <s v="1:22:01 (161)"/>
    <d v="1899-12-30T02:22:56"/>
    <s v="+01:12:42"/>
    <n v="8.9"/>
    <s v="2:21:25"/>
    <s v="10°/45"/>
    <x v="1"/>
  </r>
  <r>
    <n v="161"/>
    <n v="1199"/>
    <x v="160"/>
    <s v="GBS"/>
    <s v=""/>
    <s v="FRA"/>
    <x v="0"/>
    <s v="1985"/>
    <s v="M1H"/>
    <s v="M1H CEHDF"/>
    <x v="0"/>
    <s v="GROUPE"/>
    <s v="1:05:29 (159)"/>
    <s v="1:20:49 (160,-1)"/>
    <d v="1899-12-30T02:24:20"/>
    <s v="+01:14:06"/>
    <n v="8.81"/>
    <s v="2:22:49"/>
    <s v="15°/53"/>
    <x v="1"/>
  </r>
  <r>
    <n v="162"/>
    <n v="1186"/>
    <x v="161"/>
    <s v="GBS"/>
    <s v=""/>
    <s v="FRA"/>
    <x v="1"/>
    <s v="1978"/>
    <s v="M1F"/>
    <s v="M1F Banque Palatine"/>
    <x v="11"/>
    <s v="GROUPE"/>
    <s v="1:07:31 (163)"/>
    <s v="1:23:47 (163)"/>
    <d v="1899-12-30T02:25:19"/>
    <s v="+01:15:05"/>
    <n v="8.75"/>
    <s v="2:23:24"/>
    <s v="8°/33"/>
    <x v="12"/>
  </r>
  <r>
    <n v="163"/>
    <n v="1170"/>
    <x v="162"/>
    <s v="GBS"/>
    <s v=""/>
    <s v="FRA"/>
    <x v="1"/>
    <s v="1987"/>
    <s v="SEF"/>
    <s v="SEF CEHDF"/>
    <x v="10"/>
    <s v="GROUPE"/>
    <s v="1:10:14 (167)"/>
    <s v="1:26:06 (166,+1)"/>
    <d v="1899-12-30T02:28:09"/>
    <s v="+01:17:55"/>
    <n v="8.58"/>
    <s v="2:26:37"/>
    <s v="9°/79"/>
    <x v="1"/>
  </r>
  <r>
    <n v="164"/>
    <n v="1151"/>
    <x v="163"/>
    <s v="GBS"/>
    <s v=""/>
    <s v="FRA"/>
    <x v="0"/>
    <s v="1982"/>
    <s v="M1H"/>
    <s v="M1H AS CEGEE "/>
    <x v="0"/>
    <s v="GROUPE"/>
    <s v="1:06:47 (162)"/>
    <s v="1:22:34 (162)"/>
    <d v="1899-12-30T02:29:09"/>
    <s v="+01:18:55"/>
    <n v="8.5299999999999994"/>
    <s v="2:27:37"/>
    <s v="16°/53"/>
    <x v="5"/>
  </r>
  <r>
    <n v="165"/>
    <n v="1163"/>
    <x v="164"/>
    <s v="GBS"/>
    <s v=""/>
    <s v="FRA"/>
    <x v="0"/>
    <s v="1976"/>
    <s v="M2H"/>
    <s v="M2H CELC"/>
    <x v="4"/>
    <s v="GROUPE"/>
    <s v="1:11:52 (170)"/>
    <s v="1:28:48 (167,+3)"/>
    <d v="1899-12-30T02:29:27"/>
    <s v="+01:19:13"/>
    <n v="8.51"/>
    <s v="2:27:40"/>
    <s v="15°/40"/>
    <x v="20"/>
  </r>
  <r>
    <n v="166"/>
    <n v="1180"/>
    <x v="165"/>
    <s v="GBS"/>
    <s v=""/>
    <s v="FRA"/>
    <x v="1"/>
    <s v="1986"/>
    <s v="M1F"/>
    <s v="M1F AS CEGEE "/>
    <x v="9"/>
    <s v="GROUPE"/>
    <s v="1:08:51 (165)"/>
    <s v="1:25:37 (165)"/>
    <d v="1899-12-30T02:29:33"/>
    <s v="+01:19:19"/>
    <n v="8.5"/>
    <s v="2:28:45"/>
    <s v="11°/45"/>
    <x v="5"/>
  </r>
  <r>
    <n v="167"/>
    <n v="1178"/>
    <x v="166"/>
    <s v="GBS"/>
    <s v=""/>
    <s v="FRA"/>
    <x v="1"/>
    <s v="1969"/>
    <s v="M2F"/>
    <s v="M2F BPCE-IT"/>
    <x v="12"/>
    <s v="GROUPE"/>
    <s v="1:11:27 (168)"/>
    <s v="1:29:02 (169,-1)"/>
    <d v="1899-12-30T02:38:31"/>
    <s v="+01:28:17"/>
    <n v="8.02"/>
    <s v="2:37:02"/>
    <s v="11°/25"/>
    <x v="8"/>
  </r>
  <r>
    <n v="168"/>
    <n v="1153"/>
    <x v="167"/>
    <s v="GBS"/>
    <s v=""/>
    <s v="FRA"/>
    <x v="1"/>
    <s v="1986"/>
    <s v="M1F"/>
    <s v="M1F BPCE Assurances"/>
    <x v="9"/>
    <s v="GROUPE"/>
    <s v="1:08:59 (166)"/>
    <s v="1:28:58 (168,-2)"/>
    <d v="1899-12-30T02:45:37"/>
    <s v="+01:35:23"/>
    <n v="7.68"/>
    <s v="2:43:48"/>
    <s v="12°/45"/>
    <x v="21"/>
  </r>
  <r>
    <n v="169"/>
    <n v="1140"/>
    <x v="168"/>
    <s v="GBS"/>
    <s v=""/>
    <s v="FRA"/>
    <x v="1"/>
    <s v="1969"/>
    <s v="M2F"/>
    <s v="M2F ECUREUIL VIE DEVELOPPEMENT"/>
    <x v="12"/>
    <s v="GROUPE"/>
    <s v="1:14:52 (171)"/>
    <s v="1:34:18 (171)"/>
    <d v="1899-12-30T02:53:17"/>
    <s v="+01:43:03"/>
    <n v="7.34"/>
    <s v="2:51:29"/>
    <s v="12°/25"/>
    <x v="19"/>
  </r>
  <r>
    <n v="170"/>
    <n v="1146"/>
    <x v="169"/>
    <s v="GBS"/>
    <s v=""/>
    <s v="FRA"/>
    <x v="1"/>
    <s v="1991"/>
    <s v="SEF"/>
    <s v="SEF AS CEGEE "/>
    <x v="10"/>
    <s v="GROUPE"/>
    <s v="1:17:21 (172)"/>
    <s v="1:37:12 (172)"/>
    <d v="1899-12-30T02:54:59"/>
    <s v="+01:44:45"/>
    <n v="7.27"/>
    <s v="2:53:16"/>
    <s v="10°/79"/>
    <x v="5"/>
  </r>
  <r>
    <n v="171"/>
    <n v="1200"/>
    <x v="170"/>
    <s v="GBS"/>
    <s v=""/>
    <s v="FRA"/>
    <x v="0"/>
    <s v="1990"/>
    <s v="SEH"/>
    <s v="SEH AS CEGEE "/>
    <x v="3"/>
    <s v="GROUPE"/>
    <s v="1:11:30 (169)"/>
    <s v="1:32:14 (170,-1)"/>
    <d v="1899-12-30T02:55:00"/>
    <s v="+01:44:46"/>
    <n v="7.27"/>
    <s v="2:54:12"/>
    <s v="14°/81"/>
    <x v="5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n v="0"/>
    <s v="0 "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  <r>
    <m/>
    <m/>
    <x v="171"/>
    <m/>
    <m/>
    <m/>
    <x v="2"/>
    <m/>
    <m/>
    <m/>
    <x v="15"/>
    <m/>
    <m/>
    <m/>
    <m/>
    <m/>
    <m/>
    <m/>
    <m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BA0CBC-9280-4ABF-9857-953CD76902EE}" name="Tableau croisé dynamique10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E4:G14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0">
    <i>
      <x v="120"/>
      <x v="19"/>
    </i>
    <i>
      <x v="106"/>
      <x v="11"/>
    </i>
    <i>
      <x v="51"/>
      <x v="4"/>
    </i>
    <i>
      <x v="47"/>
      <x v="13"/>
    </i>
    <i>
      <x v="64"/>
      <x v="19"/>
    </i>
    <i>
      <x v="50"/>
      <x v="9"/>
    </i>
    <i>
      <x v="148"/>
      <x v="9"/>
    </i>
    <i>
      <x v="28"/>
      <x v="24"/>
    </i>
    <i>
      <x v="169"/>
      <x v="14"/>
    </i>
    <i>
      <x v="2"/>
      <x/>
    </i>
  </rowItems>
  <colItems count="1">
    <i/>
  </colItems>
  <pageFields count="1">
    <pageField fld="10" item="1" hier="-1"/>
  </pageFields>
  <dataFields count="1">
    <dataField name="Somme de Temps" fld="14" baseField="2" baseItem="0" numFmtId="21"/>
  </dataFields>
  <formats count="4">
    <format dxfId="39">
      <pivotArea outline="0" collapsedLevelsAreSubtotals="1" fieldPosition="0"/>
    </format>
    <format dxfId="38">
      <pivotArea dataOnly="0" labelOnly="1" outline="0" axis="axisValues" fieldPosition="0"/>
    </format>
    <format dxfId="37">
      <pivotArea outline="0" fieldPosition="0">
        <references count="1">
          <reference field="2" count="1" selected="0">
            <x v="70"/>
          </reference>
        </references>
      </pivotArea>
    </format>
    <format dxfId="36">
      <pivotArea outline="0" fieldPosition="0">
        <references count="2">
          <reference field="2" count="1" selected="0">
            <x v="106"/>
          </reference>
          <reference field="19" count="1" selected="0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FAB0D8-431A-4405-926A-4A9D366C85CB}" name="Tableau croisé dynamique4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I4:K20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6">
    <i>
      <x v="149"/>
      <x v="21"/>
    </i>
    <i>
      <x v="129"/>
      <x v="1"/>
    </i>
    <i>
      <x v="18"/>
      <x v="18"/>
    </i>
    <i>
      <x v="39"/>
      <x v="13"/>
    </i>
    <i>
      <x v="14"/>
      <x/>
    </i>
    <i>
      <x v="157"/>
      <x v="15"/>
    </i>
    <i>
      <x v="35"/>
      <x v="24"/>
    </i>
    <i>
      <x v="161"/>
      <x v="5"/>
    </i>
    <i>
      <x v="96"/>
      <x v="17"/>
    </i>
    <i>
      <x v="145"/>
      <x v="1"/>
    </i>
    <i>
      <x v="122"/>
      <x v="8"/>
    </i>
    <i>
      <x v="67"/>
      <x v="8"/>
    </i>
    <i>
      <x v="162"/>
      <x v="15"/>
    </i>
    <i>
      <x v="92"/>
      <x v="15"/>
    </i>
    <i>
      <x v="65"/>
      <x v="14"/>
    </i>
    <i>
      <x v="16"/>
      <x/>
    </i>
  </rowItems>
  <colItems count="1">
    <i/>
  </colItems>
  <pageFields count="2">
    <pageField fld="6" item="1" hier="-1"/>
    <pageField fld="10" item="4" hier="-1"/>
  </pageFields>
  <dataFields count="1">
    <dataField name="Somme de Temps" fld="14" baseField="2" baseItem="0" numFmtId="21"/>
  </dataFields>
  <formats count="4">
    <format dxfId="23">
      <pivotArea outline="0" collapsedLevelsAreSubtotals="1" fieldPosition="0"/>
    </format>
    <format dxfId="22">
      <pivotArea dataOnly="0" labelOnly="1" outline="0" axis="axisValues" fieldPosition="0"/>
    </format>
    <format dxfId="21">
      <pivotArea outline="0" fieldPosition="0">
        <references count="1">
          <reference field="2" count="1" selected="0">
            <x v="70"/>
          </reference>
        </references>
      </pivotArea>
    </format>
    <format dxfId="20">
      <pivotArea outline="0" fieldPosition="0">
        <references count="1">
          <reference field="2" count="1" selected="0">
            <x v="12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0A446E-94FF-411E-89BE-2D6D4F8F9160}" name="Tableau croisé dynamique9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AC4:AE6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2">
    <i>
      <x v="69"/>
      <x v="13"/>
    </i>
    <i>
      <x v="102"/>
      <x v="11"/>
    </i>
  </rowItems>
  <colItems count="1">
    <i/>
  </colItems>
  <pageFields count="2">
    <pageField fld="6" item="1" hier="-1"/>
    <pageField fld="10" item="12" hier="-1"/>
  </pageFields>
  <dataFields count="1">
    <dataField name="Somme de Temps" fld="14" baseField="2" baseItem="0" numFmtId="21"/>
  </dataFields>
  <formats count="3">
    <format dxfId="26">
      <pivotArea outline="0" collapsedLevelsAreSubtotals="1" fieldPosition="0"/>
    </format>
    <format dxfId="25">
      <pivotArea dataOnly="0" labelOnly="1" outline="0" axis="axisValues" fieldPosition="0"/>
    </format>
    <format dxfId="24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21C68A-DA9C-4F2B-8829-5FE72555D615}" name="Tableau croisé dynamique8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Y4:AA14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0">
    <i>
      <x v="19"/>
      <x v="15"/>
    </i>
    <i>
      <x v="133"/>
      <x/>
    </i>
    <i>
      <x v="8"/>
      <x v="19"/>
    </i>
    <i>
      <x v="43"/>
      <x v="23"/>
    </i>
    <i>
      <x v="23"/>
      <x/>
    </i>
    <i>
      <x v="110"/>
      <x v="15"/>
    </i>
    <i>
      <x v="31"/>
      <x v="19"/>
    </i>
    <i>
      <x v="53"/>
      <x v="13"/>
    </i>
    <i>
      <x v="25"/>
      <x v="12"/>
    </i>
    <i>
      <x v="154"/>
      <x v="10"/>
    </i>
  </rowItems>
  <colItems count="1">
    <i/>
  </colItems>
  <pageFields count="2">
    <pageField fld="6" item="1" hier="-1"/>
    <pageField fld="10" item="11" hier="-1"/>
  </pageFields>
  <dataFields count="1">
    <dataField name="Somme de Temps" fld="14" baseField="2" baseItem="0" numFmtId="21"/>
  </dataFields>
  <formats count="3">
    <format dxfId="29">
      <pivotArea outline="0" collapsedLevelsAreSubtotals="1" fieldPosition="0"/>
    </format>
    <format dxfId="28">
      <pivotArea dataOnly="0" labelOnly="1" outline="0" axis="axisValues" fieldPosition="0"/>
    </format>
    <format dxfId="27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0D99D5-1D0B-41F1-8F06-0030865349C1}" name="Tableau croisé dynamique1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A4:C26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22">
    <i>
      <x v="107"/>
      <x v="14"/>
    </i>
    <i>
      <x v="146"/>
      <x v="19"/>
    </i>
    <i>
      <x v="70"/>
      <x v="11"/>
    </i>
    <i>
      <x v="81"/>
      <x v="5"/>
    </i>
    <i>
      <x v="94"/>
      <x v="5"/>
    </i>
    <i>
      <x v="77"/>
      <x v="19"/>
    </i>
    <i>
      <x v="141"/>
      <x v="1"/>
    </i>
    <i>
      <x v="57"/>
      <x v="15"/>
    </i>
    <i>
      <x v="155"/>
      <x v="19"/>
    </i>
    <i>
      <x v="78"/>
      <x v="13"/>
    </i>
    <i>
      <x v="105"/>
      <x v="14"/>
    </i>
    <i>
      <x v="62"/>
      <x v="1"/>
    </i>
    <i>
      <x v="167"/>
      <x v="14"/>
    </i>
    <i>
      <x v="153"/>
      <x/>
    </i>
    <i>
      <x v="127"/>
      <x v="2"/>
    </i>
    <i>
      <x v="42"/>
      <x v="8"/>
    </i>
    <i>
      <x v="66"/>
      <x v="20"/>
    </i>
    <i>
      <x v="37"/>
      <x v="1"/>
    </i>
    <i>
      <x v="11"/>
      <x/>
    </i>
    <i>
      <x v="52"/>
      <x v="2"/>
    </i>
    <i>
      <x v="12"/>
      <x v="20"/>
    </i>
    <i>
      <x v="98"/>
      <x v="20"/>
    </i>
  </rowItems>
  <colItems count="1">
    <i/>
  </colItems>
  <pageFields count="2">
    <pageField fld="6" item="1" hier="-1"/>
    <pageField fld="10" item="14" hier="-1"/>
  </pageFields>
  <dataFields count="1">
    <dataField name="Somme de Temps" fld="14" baseField="2" baseItem="0" numFmtId="21"/>
  </dataFields>
  <formats count="3">
    <format dxfId="32">
      <pivotArea outline="0" collapsedLevelsAreSubtotals="1" fieldPosition="0"/>
    </format>
    <format dxfId="31">
      <pivotArea dataOnly="0" labelOnly="1" outline="0" axis="axisValues" fieldPosition="0"/>
    </format>
    <format dxfId="30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0C3A73-9B0A-4C7F-B6F6-3692AC77BD87}" name="Tableau croisé dynamique6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Q4:S19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5">
    <i>
      <x v="6"/>
      <x v="8"/>
    </i>
    <i>
      <x v="160"/>
      <x v="11"/>
    </i>
    <i>
      <x v="123"/>
      <x v="15"/>
    </i>
    <i>
      <x v="71"/>
      <x v="1"/>
    </i>
    <i>
      <x v="15"/>
      <x v="14"/>
    </i>
    <i>
      <x v="48"/>
      <x v="14"/>
    </i>
    <i>
      <x v="158"/>
      <x v="11"/>
    </i>
    <i>
      <x v="30"/>
      <x v="1"/>
    </i>
    <i>
      <x v="1"/>
      <x v="15"/>
    </i>
    <i>
      <x v="63"/>
      <x v="2"/>
    </i>
    <i>
      <x v="118"/>
      <x v="2"/>
    </i>
    <i>
      <x v="134"/>
      <x v="8"/>
    </i>
    <i>
      <x v="151"/>
      <x v="1"/>
    </i>
    <i>
      <x v="4"/>
      <x v="1"/>
    </i>
    <i>
      <x v="143"/>
      <x v="16"/>
    </i>
  </rowItems>
  <colItems count="1">
    <i/>
  </colItems>
  <pageFields count="2">
    <pageField fld="6" item="1" hier="-1"/>
    <pageField fld="10" item="8" hier="-1"/>
  </pageFields>
  <dataFields count="1">
    <dataField name="Somme de Temps" fld="14" baseField="2" baseItem="0" numFmtId="21"/>
  </dataFields>
  <formats count="3">
    <format dxfId="35">
      <pivotArea outline="0" collapsedLevelsAreSubtotals="1" fieldPosition="0"/>
    </format>
    <format dxfId="34">
      <pivotArea dataOnly="0" labelOnly="1" outline="0" axis="axisValues" fieldPosition="0"/>
    </format>
    <format dxfId="33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F095B2-5267-40F0-9717-4E9E28A308CA}" name="Tableau croisé dynamique17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F3:H111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08">
    <i>
      <x v="149"/>
      <x v="21"/>
    </i>
    <i>
      <x v="107"/>
      <x v="14"/>
    </i>
    <i>
      <x v="146"/>
      <x v="19"/>
    </i>
    <i>
      <x v="70"/>
      <x v="11"/>
    </i>
    <i>
      <x v="81"/>
      <x v="5"/>
    </i>
    <i>
      <x v="94"/>
      <x v="5"/>
    </i>
    <i>
      <x v="77"/>
      <x v="19"/>
    </i>
    <i>
      <x v="91"/>
      <x/>
    </i>
    <i>
      <x v="32"/>
      <x v="14"/>
    </i>
    <i>
      <x v="46"/>
      <x v="12"/>
    </i>
    <i>
      <x v="129"/>
      <x v="1"/>
    </i>
    <i>
      <x v="6"/>
      <x v="8"/>
    </i>
    <i>
      <x v="18"/>
      <x v="18"/>
    </i>
    <i>
      <x v="19"/>
      <x v="15"/>
    </i>
    <i>
      <x v="39"/>
      <x v="13"/>
    </i>
    <i>
      <x v="104"/>
      <x v="2"/>
    </i>
    <i>
      <x v="93"/>
      <x v="14"/>
    </i>
    <i>
      <x v="14"/>
      <x/>
    </i>
    <i>
      <x v="73"/>
      <x v="5"/>
    </i>
    <i>
      <x v="160"/>
      <x v="11"/>
    </i>
    <i>
      <x v="133"/>
      <x/>
    </i>
    <i>
      <x v="141"/>
      <x v="1"/>
    </i>
    <i>
      <x v="56"/>
      <x v="15"/>
    </i>
    <i>
      <x v="159"/>
      <x v="19"/>
    </i>
    <i>
      <x v="57"/>
      <x v="15"/>
    </i>
    <i>
      <x v="166"/>
      <x v="15"/>
    </i>
    <i>
      <x v="155"/>
      <x v="19"/>
    </i>
    <i>
      <x v="55"/>
      <x v="14"/>
    </i>
    <i>
      <x v="117"/>
      <x v="8"/>
    </i>
    <i>
      <x v="90"/>
      <x v="19"/>
    </i>
    <i>
      <x v="78"/>
      <x v="13"/>
    </i>
    <i>
      <x v="69"/>
      <x v="13"/>
    </i>
    <i>
      <x v="8"/>
      <x v="19"/>
    </i>
    <i>
      <x v="140"/>
      <x v="10"/>
    </i>
    <i>
      <x v="105"/>
      <x v="14"/>
    </i>
    <i>
      <x v="75"/>
      <x v="19"/>
    </i>
    <i>
      <x v="43"/>
      <x v="23"/>
    </i>
    <i>
      <x v="23"/>
      <x/>
    </i>
    <i>
      <x v="62"/>
      <x v="1"/>
    </i>
    <i>
      <x v="157"/>
      <x v="15"/>
    </i>
    <i>
      <x v="35"/>
      <x v="24"/>
    </i>
    <i>
      <x v="7"/>
      <x v="13"/>
    </i>
    <i>
      <x v="167"/>
      <x v="14"/>
    </i>
    <i>
      <x v="34"/>
      <x v="14"/>
    </i>
    <i>
      <x v="153"/>
      <x/>
    </i>
    <i>
      <x v="79"/>
      <x v="8"/>
    </i>
    <i>
      <x v="127"/>
      <x v="2"/>
    </i>
    <i>
      <x v="161"/>
      <x v="5"/>
    </i>
    <i>
      <x v="96"/>
      <x v="17"/>
    </i>
    <i>
      <x v="60"/>
      <x v="11"/>
    </i>
    <i>
      <x v="110"/>
      <x v="15"/>
    </i>
    <i>
      <x v="42"/>
      <x v="8"/>
    </i>
    <i>
      <x v="112"/>
      <x v="5"/>
    </i>
    <i>
      <x v="123"/>
      <x v="15"/>
    </i>
    <i>
      <x v="17"/>
      <x v="14"/>
    </i>
    <i>
      <x v="145"/>
      <x v="1"/>
    </i>
    <i>
      <x v="71"/>
      <x v="1"/>
    </i>
    <i>
      <x v="122"/>
      <x v="8"/>
    </i>
    <i>
      <x v="121"/>
      <x v="3"/>
    </i>
    <i>
      <x v="67"/>
      <x v="8"/>
    </i>
    <i>
      <x v="66"/>
      <x v="20"/>
    </i>
    <i>
      <x v="165"/>
      <x v="14"/>
    </i>
    <i>
      <x v="15"/>
      <x v="14"/>
    </i>
    <i>
      <x v="152"/>
      <x v="12"/>
    </i>
    <i>
      <x v="162"/>
      <x v="15"/>
    </i>
    <i>
      <x v="31"/>
      <x v="19"/>
    </i>
    <i>
      <x v="59"/>
      <x v="11"/>
    </i>
    <i>
      <x v="92"/>
      <x v="15"/>
    </i>
    <i>
      <x v="10"/>
      <x v="6"/>
    </i>
    <i>
      <x v="48"/>
      <x v="14"/>
    </i>
    <i>
      <x v="158"/>
      <x v="11"/>
    </i>
    <i>
      <x v="37"/>
      <x v="1"/>
    </i>
    <i>
      <x v="126"/>
      <x v="19"/>
    </i>
    <i>
      <x v="111"/>
      <x v="14"/>
    </i>
    <i>
      <x v="30"/>
      <x v="1"/>
    </i>
    <i>
      <x v="103"/>
      <x v="15"/>
    </i>
    <i>
      <x v="85"/>
      <x v="1"/>
    </i>
    <i>
      <x v="11"/>
      <x/>
    </i>
    <i>
      <x v="68"/>
      <x/>
    </i>
    <i>
      <x v="53"/>
      <x v="13"/>
    </i>
    <i>
      <x v="26"/>
      <x/>
    </i>
    <i>
      <x v="124"/>
      <x v="9"/>
    </i>
    <i>
      <x v="102"/>
      <x v="11"/>
    </i>
    <i>
      <x v="1"/>
      <x v="15"/>
    </i>
    <i>
      <x v="63"/>
      <x v="2"/>
    </i>
    <i>
      <x v="118"/>
      <x v="2"/>
    </i>
    <i>
      <x v="52"/>
      <x v="2"/>
    </i>
    <i>
      <x v="72"/>
      <x v="1"/>
    </i>
    <i>
      <x v="130"/>
      <x v="1"/>
    </i>
    <i>
      <x v="168"/>
      <x v="20"/>
    </i>
    <i>
      <x v="109"/>
      <x v="14"/>
    </i>
    <i>
      <x v="45"/>
      <x v="22"/>
    </i>
    <i>
      <x v="12"/>
      <x v="20"/>
    </i>
    <i>
      <x v="82"/>
      <x/>
    </i>
    <i>
      <x v="134"/>
      <x v="8"/>
    </i>
    <i>
      <x v="25"/>
      <x v="12"/>
    </i>
    <i>
      <x v="101"/>
      <x v="4"/>
    </i>
    <i>
      <x v="144"/>
      <x v="12"/>
    </i>
    <i>
      <x v="151"/>
      <x v="1"/>
    </i>
    <i>
      <x v="139"/>
      <x v="10"/>
    </i>
    <i>
      <x v="95"/>
      <x v="17"/>
    </i>
    <i>
      <x v="4"/>
      <x v="1"/>
    </i>
    <i>
      <x v="154"/>
      <x v="10"/>
    </i>
    <i>
      <x v="98"/>
      <x v="20"/>
    </i>
    <i>
      <x v="65"/>
      <x v="14"/>
    </i>
    <i>
      <x v="16"/>
      <x/>
    </i>
    <i>
      <x v="143"/>
      <x v="16"/>
    </i>
    <i>
      <x v="125"/>
      <x/>
    </i>
  </rowItems>
  <colItems count="1">
    <i/>
  </colItems>
  <pageFields count="1">
    <pageField fld="6" item="1" hier="-1"/>
  </pageFields>
  <dataFields count="1">
    <dataField name="Somme de Temps" fld="14" baseField="2" baseItem="0" numFmtId="21"/>
  </dataFields>
  <formats count="4">
    <format dxfId="5">
      <pivotArea outline="0" collapsedLevelsAreSubtotals="1" fieldPosition="0"/>
    </format>
    <format dxfId="4">
      <pivotArea dataOnly="0" labelOnly="1" outline="0" axis="axisValues" fieldPosition="0"/>
    </format>
    <format dxfId="3">
      <pivotArea outline="0" fieldPosition="0">
        <references count="1">
          <reference field="2" count="1" selected="0">
            <x v="70"/>
          </reference>
        </references>
      </pivotArea>
    </format>
    <format dxfId="2">
      <pivotArea outline="0" fieldPosition="0">
        <references count="1">
          <reference field="2" count="1" selected="0">
            <x v="13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3A7B3C-352C-433A-A082-A26A7F94A1A1}" name="Tableau croisé dynamique16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A3:C66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63">
    <i>
      <x v="128"/>
      <x v="14"/>
    </i>
    <i>
      <x v="114"/>
      <x v="15"/>
    </i>
    <i>
      <x v="120"/>
      <x v="19"/>
    </i>
    <i>
      <x v="132"/>
      <x v="15"/>
    </i>
    <i>
      <x v="22"/>
      <x v="17"/>
    </i>
    <i>
      <x v="119"/>
      <x v="19"/>
    </i>
    <i>
      <x v="97"/>
      <x v="7"/>
    </i>
    <i>
      <x v="76"/>
      <x v="14"/>
    </i>
    <i>
      <x v="13"/>
      <x v="8"/>
    </i>
    <i>
      <x v="131"/>
      <x v="3"/>
    </i>
    <i>
      <x v="115"/>
      <x v="5"/>
    </i>
    <i>
      <x v="147"/>
      <x v="15"/>
    </i>
    <i>
      <x v="21"/>
      <x v="16"/>
    </i>
    <i>
      <x v="150"/>
      <x v="15"/>
    </i>
    <i>
      <x v="5"/>
      <x v="2"/>
    </i>
    <i>
      <x v="170"/>
      <x v="14"/>
    </i>
    <i>
      <x v="106"/>
      <x v="11"/>
    </i>
    <i>
      <x v="51"/>
      <x v="4"/>
    </i>
    <i>
      <x v="20"/>
      <x v="14"/>
    </i>
    <i>
      <x v="41"/>
      <x v="14"/>
    </i>
    <i>
      <x v="44"/>
      <x v="19"/>
    </i>
    <i>
      <x v="83"/>
      <x v="19"/>
    </i>
    <i>
      <x v="164"/>
      <x v="14"/>
    </i>
    <i>
      <x v="163"/>
      <x v="14"/>
    </i>
    <i>
      <x v="47"/>
      <x v="13"/>
    </i>
    <i>
      <x v="142"/>
      <x v="2"/>
    </i>
    <i>
      <x v="33"/>
      <x v="6"/>
    </i>
    <i>
      <x v="24"/>
      <x v="14"/>
    </i>
    <i>
      <x v="136"/>
      <x v="15"/>
    </i>
    <i>
      <x v="100"/>
      <x v="19"/>
    </i>
    <i>
      <x v="49"/>
      <x v="12"/>
    </i>
    <i>
      <x v="38"/>
      <x/>
    </i>
    <i>
      <x v="61"/>
      <x v="1"/>
    </i>
    <i>
      <x v="113"/>
      <x v="13"/>
    </i>
    <i>
      <x v="87"/>
      <x v="11"/>
    </i>
    <i>
      <x v="156"/>
      <x v="4"/>
    </i>
    <i>
      <x v="108"/>
      <x v="12"/>
    </i>
    <i>
      <x v="64"/>
      <x v="19"/>
    </i>
    <i>
      <x v="74"/>
      <x v="12"/>
    </i>
    <i>
      <x v="29"/>
      <x v="4"/>
    </i>
    <i>
      <x/>
      <x v="7"/>
    </i>
    <i>
      <x v="36"/>
      <x v="7"/>
    </i>
    <i>
      <x v="50"/>
      <x v="9"/>
    </i>
    <i>
      <x v="148"/>
      <x v="9"/>
    </i>
    <i>
      <x v="99"/>
      <x v="15"/>
    </i>
    <i>
      <x v="84"/>
      <x v="12"/>
    </i>
    <i>
      <x v="54"/>
      <x v="8"/>
    </i>
    <i>
      <x v="89"/>
      <x v="14"/>
    </i>
    <i>
      <x v="40"/>
      <x v="15"/>
    </i>
    <i>
      <x v="116"/>
      <x v="14"/>
    </i>
    <i>
      <x v="88"/>
      <x v="2"/>
    </i>
    <i>
      <x v="3"/>
      <x/>
    </i>
    <i>
      <x v="137"/>
      <x v="17"/>
    </i>
    <i>
      <x v="58"/>
      <x v="11"/>
    </i>
    <i>
      <x v="28"/>
      <x v="24"/>
    </i>
    <i>
      <x v="86"/>
      <x v="14"/>
    </i>
    <i>
      <x v="138"/>
      <x v="2"/>
    </i>
    <i>
      <x v="169"/>
      <x v="14"/>
    </i>
    <i>
      <x v="9"/>
      <x/>
    </i>
    <i>
      <x v="135"/>
      <x v="8"/>
    </i>
    <i>
      <x v="80"/>
      <x v="6"/>
    </i>
    <i>
      <x v="27"/>
      <x v="20"/>
    </i>
    <i>
      <x v="2"/>
      <x/>
    </i>
  </rowItems>
  <colItems count="1">
    <i/>
  </colItems>
  <pageFields count="1">
    <pageField fld="6" item="0" hier="-1"/>
  </pageFields>
  <dataFields count="1">
    <dataField name="Somme de Temps" fld="14" baseField="2" baseItem="0" numFmtId="21"/>
  </dataFields>
  <formats count="5">
    <format dxfId="10">
      <pivotArea outline="0" collapsedLevelsAreSubtotals="1" fieldPosition="0"/>
    </format>
    <format dxfId="9">
      <pivotArea dataOnly="0" labelOnly="1" outline="0" axis="axisValues" fieldPosition="0"/>
    </format>
    <format dxfId="8">
      <pivotArea outline="0" fieldPosition="0">
        <references count="1">
          <reference field="2" count="1" selected="0">
            <x v="70"/>
          </reference>
        </references>
      </pivotArea>
    </format>
    <format dxfId="7">
      <pivotArea outline="0" fieldPosition="0">
        <references count="1">
          <reference field="2" count="1" selected="0">
            <x v="132"/>
          </reference>
        </references>
      </pivotArea>
    </format>
    <format dxfId="6">
      <pivotArea outline="0" fieldPosition="0">
        <references count="2">
          <reference field="2" count="1" selected="0">
            <x v="132"/>
          </reference>
          <reference field="19" count="1" selected="0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0C27DB-765F-41BA-86FE-EFB30109029A}" name="Tableau croisé dynamique1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A4:C18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4">
    <i>
      <x v="128"/>
      <x v="14"/>
    </i>
    <i>
      <x v="132"/>
      <x v="15"/>
    </i>
    <i>
      <x v="22"/>
      <x v="17"/>
    </i>
    <i>
      <x v="119"/>
      <x v="19"/>
    </i>
    <i>
      <x v="131"/>
      <x v="3"/>
    </i>
    <i>
      <x v="115"/>
      <x v="5"/>
    </i>
    <i>
      <x v="150"/>
      <x v="15"/>
    </i>
    <i>
      <x v="5"/>
      <x v="2"/>
    </i>
    <i>
      <x v="164"/>
      <x v="14"/>
    </i>
    <i>
      <x v="142"/>
      <x v="2"/>
    </i>
    <i>
      <x v="24"/>
      <x v="14"/>
    </i>
    <i>
      <x v="87"/>
      <x v="11"/>
    </i>
    <i>
      <x v="29"/>
      <x v="4"/>
    </i>
    <i>
      <x v="88"/>
      <x v="2"/>
    </i>
  </rowItems>
  <colItems count="1">
    <i/>
  </colItems>
  <pageFields count="1">
    <pageField fld="10" item="13" hier="-1"/>
  </pageFields>
  <dataFields count="1">
    <dataField name="Somme de Temps" fld="14" baseField="2" baseItem="0" numFmtId="21"/>
  </dataFields>
  <formats count="4">
    <format dxfId="43">
      <pivotArea outline="0" collapsedLevelsAreSubtotals="1" fieldPosition="0"/>
    </format>
    <format dxfId="42">
      <pivotArea dataOnly="0" labelOnly="1" outline="0" axis="axisValues" fieldPosition="0"/>
    </format>
    <format dxfId="41">
      <pivotArea outline="0" fieldPosition="0">
        <references count="1">
          <reference field="2" count="1" selected="0">
            <x v="70"/>
          </reference>
        </references>
      </pivotArea>
    </format>
    <format dxfId="40">
      <pivotArea outline="0" fieldPosition="0">
        <references count="1">
          <reference field="2" count="1" selected="0">
            <x v="13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3DA2E1-8CC2-4D1B-A853-BAECA2C18AE8}" name="Tableau croisé dynamique14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U4:W16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2">
    <i>
      <x v="147"/>
      <x v="15"/>
    </i>
    <i>
      <x v="21"/>
      <x v="16"/>
    </i>
    <i>
      <x v="20"/>
      <x v="14"/>
    </i>
    <i>
      <x v="83"/>
      <x v="19"/>
    </i>
    <i>
      <x v="33"/>
      <x v="6"/>
    </i>
    <i>
      <x v="61"/>
      <x v="1"/>
    </i>
    <i>
      <x v="74"/>
      <x v="12"/>
    </i>
    <i>
      <x v="99"/>
      <x v="15"/>
    </i>
    <i>
      <x v="84"/>
      <x v="12"/>
    </i>
    <i>
      <x v="54"/>
      <x v="8"/>
    </i>
    <i>
      <x v="135"/>
      <x v="8"/>
    </i>
    <i>
      <x v="27"/>
      <x v="20"/>
    </i>
  </rowItems>
  <colItems count="1">
    <i/>
  </colItems>
  <pageFields count="1">
    <pageField fld="10" item="9" hier="-1"/>
  </pageFields>
  <dataFields count="1">
    <dataField name="Somme de Temps" fld="14" baseField="2" baseItem="0" numFmtId="21"/>
  </dataFields>
  <formats count="3">
    <format dxfId="46">
      <pivotArea outline="0" collapsedLevelsAreSubtotals="1" fieldPosition="0"/>
    </format>
    <format dxfId="45">
      <pivotArea dataOnly="0" labelOnly="1" outline="0" axis="axisValues" fieldPosition="0"/>
    </format>
    <format dxfId="44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4E0F4A-E638-44AE-A2B7-35337018CEC0}" name="Tableau croisé dynamique13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Q4:S10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6">
    <i>
      <x v="100"/>
      <x v="19"/>
    </i>
    <i>
      <x v="38"/>
      <x/>
    </i>
    <i>
      <x v="156"/>
      <x v="4"/>
    </i>
    <i>
      <x v="108"/>
      <x v="12"/>
    </i>
    <i>
      <x v="36"/>
      <x v="7"/>
    </i>
    <i>
      <x v="137"/>
      <x v="17"/>
    </i>
  </rowItems>
  <colItems count="1">
    <i/>
  </colItems>
  <pageFields count="1">
    <pageField fld="10" item="7" hier="-1"/>
  </pageFields>
  <dataFields count="1">
    <dataField name="Somme de Temps" fld="14" baseField="2" baseItem="0" numFmtId="21"/>
  </dataFields>
  <formats count="3"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FB15F-7A88-4AA9-96F0-90E8419C5DA9}" name="Tableau croisé dynamique12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M4:O12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8">
    <i>
      <x v="13"/>
      <x v="8"/>
    </i>
    <i>
      <x v="170"/>
      <x v="14"/>
    </i>
    <i>
      <x v="41"/>
      <x v="14"/>
    </i>
    <i>
      <x v="113"/>
      <x v="13"/>
    </i>
    <i>
      <x/>
      <x v="7"/>
    </i>
    <i>
      <x v="40"/>
      <x v="15"/>
    </i>
    <i>
      <x v="116"/>
      <x v="14"/>
    </i>
    <i>
      <x v="138"/>
      <x v="2"/>
    </i>
  </rowItems>
  <colItems count="1">
    <i/>
  </colItems>
  <pageFields count="1">
    <pageField fld="10" item="5" hier="-1"/>
  </pageFields>
  <dataFields count="1">
    <dataField name="Somme de Temps" fld="14" baseField="2" baseItem="0" numFmtId="21"/>
  </dataFields>
  <formats count="3">
    <format dxfId="52">
      <pivotArea outline="0" collapsedLevelsAreSubtotals="1" fieldPosition="0"/>
    </format>
    <format dxfId="51">
      <pivotArea dataOnly="0" labelOnly="1" outline="0" axis="axisValues" fieldPosition="0"/>
    </format>
    <format dxfId="50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CA2E71-FC64-4FF2-A390-58400DA20BB4}" name="Tableau croisé dynamique11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I4:K16" firstHeaderRow="1" firstDataRow="1" firstDataCol="2" rowPageCount="1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2">
    <i>
      <x v="114"/>
      <x v="15"/>
    </i>
    <i>
      <x v="97"/>
      <x v="7"/>
    </i>
    <i>
      <x v="76"/>
      <x v="14"/>
    </i>
    <i>
      <x v="44"/>
      <x v="19"/>
    </i>
    <i>
      <x v="163"/>
      <x v="14"/>
    </i>
    <i>
      <x v="136"/>
      <x v="15"/>
    </i>
    <i>
      <x v="49"/>
      <x v="12"/>
    </i>
    <i>
      <x v="89"/>
      <x v="14"/>
    </i>
    <i>
      <x v="58"/>
      <x v="11"/>
    </i>
    <i>
      <x v="86"/>
      <x v="14"/>
    </i>
    <i>
      <x v="9"/>
      <x/>
    </i>
    <i>
      <x v="80"/>
      <x v="6"/>
    </i>
  </rowItems>
  <colItems count="1">
    <i/>
  </colItems>
  <pageFields count="1">
    <pageField fld="10" item="3" hier="-1"/>
  </pageFields>
  <dataFields count="1">
    <dataField name="Somme de Temps" fld="14" baseField="2" baseItem="0" numFmtId="21"/>
  </dataFields>
  <formats count="4">
    <format dxfId="56">
      <pivotArea outline="0" collapsedLevelsAreSubtotals="1" fieldPosition="0"/>
    </format>
    <format dxfId="55">
      <pivotArea dataOnly="0" labelOnly="1" outline="0" axis="axisValues" fieldPosition="0"/>
    </format>
    <format dxfId="54">
      <pivotArea outline="0" fieldPosition="0">
        <references count="1">
          <reference field="2" count="1" selected="0">
            <x v="70"/>
          </reference>
        </references>
      </pivotArea>
    </format>
    <format dxfId="53">
      <pivotArea outline="0" fieldPosition="0">
        <references count="1">
          <reference field="2" count="1" selected="0">
            <x v="9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CE5F6F-7921-4A83-9C4D-5B6D2699A92B}" name="Tableau croisé dynamique3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E4:G18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4">
    <i>
      <x v="32"/>
      <x v="14"/>
    </i>
    <i>
      <x v="104"/>
      <x v="2"/>
    </i>
    <i>
      <x v="166"/>
      <x v="15"/>
    </i>
    <i>
      <x v="55"/>
      <x v="14"/>
    </i>
    <i>
      <x v="117"/>
      <x v="8"/>
    </i>
    <i>
      <x v="7"/>
      <x v="13"/>
    </i>
    <i>
      <x v="112"/>
      <x v="5"/>
    </i>
    <i>
      <x v="17"/>
      <x v="14"/>
    </i>
    <i>
      <x v="165"/>
      <x v="14"/>
    </i>
    <i>
      <x v="10"/>
      <x v="6"/>
    </i>
    <i>
      <x v="124"/>
      <x v="9"/>
    </i>
    <i>
      <x v="168"/>
      <x v="20"/>
    </i>
    <i>
      <x v="101"/>
      <x v="4"/>
    </i>
    <i>
      <x v="125"/>
      <x/>
    </i>
  </rowItems>
  <colItems count="1">
    <i/>
  </colItems>
  <pageFields count="2">
    <pageField fld="6" item="1" hier="-1"/>
    <pageField fld="10" item="2" hier="-1"/>
  </pageFields>
  <dataFields count="1">
    <dataField name="Somme de Temps" fld="14" baseField="2" baseItem="0" numFmtId="21"/>
  </dataFields>
  <formats count="3">
    <format dxfId="13">
      <pivotArea outline="0" collapsedLevelsAreSubtotals="1" fieldPosition="0"/>
    </format>
    <format dxfId="12">
      <pivotArea dataOnly="0" labelOnly="1" outline="0" axis="axisValues" fieldPosition="0"/>
    </format>
    <format dxfId="11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BF82EC-B1FF-4648-8142-EEB341CDB80D}" name="Tableau croisé dynamique5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M4:O20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6">
    <i>
      <x v="159"/>
      <x v="19"/>
    </i>
    <i>
      <x v="90"/>
      <x v="19"/>
    </i>
    <i>
      <x v="75"/>
      <x v="19"/>
    </i>
    <i>
      <x v="79"/>
      <x v="8"/>
    </i>
    <i>
      <x v="60"/>
      <x v="11"/>
    </i>
    <i>
      <x v="121"/>
      <x v="3"/>
    </i>
    <i>
      <x v="152"/>
      <x v="12"/>
    </i>
    <i>
      <x v="59"/>
      <x v="11"/>
    </i>
    <i>
      <x v="111"/>
      <x v="14"/>
    </i>
    <i>
      <x v="103"/>
      <x v="15"/>
    </i>
    <i>
      <x v="68"/>
      <x/>
    </i>
    <i>
      <x v="26"/>
      <x/>
    </i>
    <i>
      <x v="109"/>
      <x v="14"/>
    </i>
    <i>
      <x v="45"/>
      <x v="22"/>
    </i>
    <i>
      <x v="139"/>
      <x v="10"/>
    </i>
    <i>
      <x v="95"/>
      <x v="17"/>
    </i>
  </rowItems>
  <colItems count="1">
    <i/>
  </colItems>
  <pageFields count="2">
    <pageField fld="6" item="1" hier="-1"/>
    <pageField fld="10" item="6" hier="-1"/>
  </pageFields>
  <dataFields count="1">
    <dataField name="Somme de Temps" fld="14" baseField="2" baseItem="0" numFmtId="21"/>
  </dataFields>
  <formats count="3">
    <format dxfId="16">
      <pivotArea outline="0" collapsedLevelsAreSubtotals="1" fieldPosition="0"/>
    </format>
    <format dxfId="15">
      <pivotArea dataOnly="0" labelOnly="1" outline="0" axis="axisValues" fieldPosition="0"/>
    </format>
    <format dxfId="14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78BB1F-37F3-41B3-929B-3D8A2525A0FD}" name="Tableau croisé dynamique7" cacheId="12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compact="0" compactData="0" multipleFieldFilters="0">
  <location ref="U4:W17" firstHeaderRow="1" firstDataRow="1" firstDataCol="2" rowPageCount="2" colPageCount="1"/>
  <pivotFields count="20">
    <pivotField compact="0" outline="0" subtotalTop="0" showAll="0" defaultSubtotal="0"/>
    <pivotField compact="0" outline="0" subtotalTop="0" showAll="0" defaultSubtotal="0"/>
    <pivotField axis="axisRow" compact="0" outline="0" subtotalTop="0" showAll="0" sortType="ascending" defaultSubtotal="0">
      <items count="172">
        <item x="137"/>
        <item x="114"/>
        <item x="169"/>
        <item x="151"/>
        <item x="154"/>
        <item x="79"/>
        <item x="11"/>
        <item x="44"/>
        <item x="33"/>
        <item x="165"/>
        <item x="85"/>
        <item x="103"/>
        <item x="128"/>
        <item x="62"/>
        <item x="18"/>
        <item x="73"/>
        <item x="163"/>
        <item x="63"/>
        <item x="12"/>
        <item x="13"/>
        <item x="88"/>
        <item x="75"/>
        <item x="49"/>
        <item x="39"/>
        <item x="108"/>
        <item x="135"/>
        <item x="106"/>
        <item x="168"/>
        <item x="158"/>
        <item x="132"/>
        <item x="98"/>
        <item x="81"/>
        <item x="8"/>
        <item x="107"/>
        <item x="46"/>
        <item x="42"/>
        <item x="136"/>
        <item x="90"/>
        <item x="112"/>
        <item x="14"/>
        <item x="146"/>
        <item x="91"/>
        <item x="59"/>
        <item x="38"/>
        <item x="92"/>
        <item x="125"/>
        <item x="9"/>
        <item x="100"/>
        <item x="87"/>
        <item x="111"/>
        <item x="139"/>
        <item x="86"/>
        <item x="120"/>
        <item x="104"/>
        <item x="144"/>
        <item x="28"/>
        <item x="23"/>
        <item x="25"/>
        <item x="156"/>
        <item x="83"/>
        <item x="55"/>
        <item x="117"/>
        <item x="40"/>
        <item x="116"/>
        <item x="130"/>
        <item x="160"/>
        <item x="70"/>
        <item x="69"/>
        <item x="102"/>
        <item x="32"/>
        <item x="3"/>
        <item x="66"/>
        <item x="122"/>
        <item x="19"/>
        <item x="131"/>
        <item x="37"/>
        <item x="57"/>
        <item x="6"/>
        <item x="31"/>
        <item x="50"/>
        <item x="167"/>
        <item x="4"/>
        <item x="133"/>
        <item x="93"/>
        <item x="142"/>
        <item x="101"/>
        <item x="159"/>
        <item x="126"/>
        <item x="149"/>
        <item x="145"/>
        <item x="30"/>
        <item x="7"/>
        <item x="84"/>
        <item x="16"/>
        <item x="5"/>
        <item x="153"/>
        <item x="53"/>
        <item x="56"/>
        <item x="157"/>
        <item x="141"/>
        <item x="110"/>
        <item x="140"/>
        <item x="115"/>
        <item x="99"/>
        <item x="15"/>
        <item x="36"/>
        <item x="82"/>
        <item x="1"/>
        <item x="129"/>
        <item x="124"/>
        <item x="58"/>
        <item x="95"/>
        <item x="60"/>
        <item x="119"/>
        <item x="35"/>
        <item x="72"/>
        <item x="147"/>
        <item x="29"/>
        <item x="118"/>
        <item x="54"/>
        <item x="43"/>
        <item x="68"/>
        <item x="67"/>
        <item x="61"/>
        <item x="113"/>
        <item x="170"/>
        <item x="94"/>
        <item x="51"/>
        <item x="17"/>
        <item x="10"/>
        <item x="121"/>
        <item x="65"/>
        <item x="48"/>
        <item x="21"/>
        <item x="134"/>
        <item x="166"/>
        <item x="109"/>
        <item x="152"/>
        <item x="161"/>
        <item x="150"/>
        <item x="34"/>
        <item x="22"/>
        <item x="105"/>
        <item x="164"/>
        <item x="143"/>
        <item x="64"/>
        <item x="2"/>
        <item x="74"/>
        <item x="138"/>
        <item x="0"/>
        <item x="78"/>
        <item x="148"/>
        <item x="76"/>
        <item x="47"/>
        <item x="155"/>
        <item x="27"/>
        <item x="127"/>
        <item x="41"/>
        <item x="89"/>
        <item x="24"/>
        <item x="20"/>
        <item x="52"/>
        <item x="77"/>
        <item x="97"/>
        <item x="96"/>
        <item x="71"/>
        <item x="26"/>
        <item x="45"/>
        <item x="123"/>
        <item x="162"/>
        <item x="80"/>
        <item x="17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3">
        <item x="1"/>
        <item x="0"/>
        <item x="2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16">
        <item x="14"/>
        <item x="10"/>
        <item x="3"/>
        <item x="9"/>
        <item x="0"/>
        <item x="11"/>
        <item x="7"/>
        <item x="13"/>
        <item x="4"/>
        <item x="12"/>
        <item x="2"/>
        <item x="5"/>
        <item x="8"/>
        <item x="6"/>
        <item x="1"/>
        <item x="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5">
        <item x="5"/>
        <item x="7"/>
        <item x="12"/>
        <item x="18"/>
        <item x="22"/>
        <item x="4"/>
        <item x="21"/>
        <item x="17"/>
        <item x="8"/>
        <item x="23"/>
        <item x="13"/>
        <item x="3"/>
        <item x="6"/>
        <item x="11"/>
        <item x="1"/>
        <item x="10"/>
        <item x="20"/>
        <item x="16"/>
        <item x="9"/>
        <item x="2"/>
        <item x="19"/>
        <item x="0"/>
        <item x="24"/>
        <item x="14"/>
        <item x="15"/>
      </items>
    </pivotField>
  </pivotFields>
  <rowFields count="2">
    <field x="2"/>
    <field x="19"/>
  </rowFields>
  <rowItems count="13">
    <i>
      <x v="91"/>
      <x/>
    </i>
    <i>
      <x v="46"/>
      <x v="12"/>
    </i>
    <i>
      <x v="93"/>
      <x v="14"/>
    </i>
    <i>
      <x v="73"/>
      <x v="5"/>
    </i>
    <i>
      <x v="56"/>
      <x v="15"/>
    </i>
    <i>
      <x v="140"/>
      <x v="10"/>
    </i>
    <i>
      <x v="34"/>
      <x v="14"/>
    </i>
    <i>
      <x v="126"/>
      <x v="19"/>
    </i>
    <i>
      <x v="85"/>
      <x v="1"/>
    </i>
    <i>
      <x v="130"/>
      <x v="1"/>
    </i>
    <i>
      <x v="72"/>
      <x v="1"/>
    </i>
    <i>
      <x v="82"/>
      <x/>
    </i>
    <i>
      <x v="144"/>
      <x v="12"/>
    </i>
  </rowItems>
  <colItems count="1">
    <i/>
  </colItems>
  <pageFields count="2">
    <pageField fld="6" item="1" hier="-1"/>
    <pageField fld="10" item="10" hier="-1"/>
  </pageFields>
  <dataFields count="1">
    <dataField name="Somme de Temps" fld="14" baseField="2" baseItem="0" numFmtId="21"/>
  </dataFields>
  <formats count="3">
    <format dxfId="19">
      <pivotArea outline="0" collapsedLevelsAreSubtotals="1" fieldPosition="0"/>
    </format>
    <format dxfId="18">
      <pivotArea dataOnly="0" labelOnly="1" outline="0" axis="axisValues" fieldPosition="0"/>
    </format>
    <format dxfId="17">
      <pivotArea outline="0" fieldPosition="0">
        <references count="1">
          <reference field="2" count="1" selected="0">
            <x v="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4.xml"/><Relationship Id="rId3" Type="http://schemas.openxmlformats.org/officeDocument/2006/relationships/pivotTable" Target="../pivotTables/pivotTable9.xml"/><Relationship Id="rId7" Type="http://schemas.openxmlformats.org/officeDocument/2006/relationships/pivotTable" Target="../pivotTables/pivotTable13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pivotTable" Target="../pivotTables/pivotTable12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74A58-010D-264B-BC3E-799A35109C5E}">
  <dimension ref="A1:I266"/>
  <sheetViews>
    <sheetView zoomScaleNormal="100" workbookViewId="0">
      <selection activeCell="K13" sqref="K13"/>
    </sheetView>
  </sheetViews>
  <sheetFormatPr baseColWidth="10" defaultColWidth="11" defaultRowHeight="15.5" x14ac:dyDescent="0.35"/>
  <cols>
    <col min="1" max="1" width="14.58203125" bestFit="1" customWidth="1"/>
    <col min="2" max="2" width="20.5" bestFit="1" customWidth="1"/>
    <col min="3" max="3" width="16.58203125" bestFit="1" customWidth="1"/>
    <col min="4" max="4" width="11.83203125" bestFit="1" customWidth="1"/>
    <col min="5" max="5" width="19.25" style="1" bestFit="1" customWidth="1"/>
    <col min="6" max="6" width="8.08203125" bestFit="1" customWidth="1"/>
    <col min="7" max="7" width="20.5" bestFit="1" customWidth="1"/>
    <col min="8" max="8" width="9.58203125" style="5" bestFit="1" customWidth="1"/>
    <col min="9" max="9" width="17.33203125" bestFit="1" customWidth="1"/>
  </cols>
  <sheetData>
    <row r="1" spans="1:9" x14ac:dyDescent="0.35">
      <c r="A1" s="55" t="s">
        <v>0</v>
      </c>
      <c r="B1" s="55"/>
      <c r="C1" s="55"/>
      <c r="D1" s="55"/>
      <c r="E1" s="55"/>
      <c r="F1" s="55"/>
      <c r="G1" s="55"/>
      <c r="H1" s="55"/>
      <c r="I1" s="55"/>
    </row>
    <row r="2" spans="1:9" x14ac:dyDescent="0.35">
      <c r="A2" s="2" t="s">
        <v>522</v>
      </c>
      <c r="B2" s="2" t="s">
        <v>523</v>
      </c>
      <c r="C2" s="2" t="s">
        <v>1</v>
      </c>
      <c r="D2" s="2" t="s">
        <v>524</v>
      </c>
      <c r="E2" s="3" t="s">
        <v>525</v>
      </c>
      <c r="F2" s="2" t="s">
        <v>526</v>
      </c>
      <c r="G2" s="2" t="s">
        <v>527</v>
      </c>
      <c r="H2" s="4" t="s">
        <v>528</v>
      </c>
      <c r="I2" s="2" t="s">
        <v>529</v>
      </c>
    </row>
    <row r="3" spans="1:9" x14ac:dyDescent="0.35">
      <c r="A3" s="2">
        <f t="shared" ref="A3:A66" si="0">RANK(H3,$H$3:$H$266,1)</f>
        <v>1</v>
      </c>
      <c r="B3" s="2" t="s">
        <v>497</v>
      </c>
      <c r="C3" s="2" t="s">
        <v>502</v>
      </c>
      <c r="D3" s="2">
        <v>1</v>
      </c>
      <c r="E3" s="3">
        <v>28263</v>
      </c>
      <c r="F3" s="2" t="s">
        <v>514</v>
      </c>
      <c r="G3" s="2" t="str">
        <f>IF(E3&gt;BASE!$D$7,BASE!$C$7,IF(E3&gt;BASE!$D$6,BASE!$C$6,IF(E3&gt;BASE!$D$5,BASE!$C$5,IF(E3&gt;BASE!$D$4,BASE!$C$4,IF(E3&lt;BASE!$D$4,BASE!$C$3,0)))))</f>
        <v>M1</v>
      </c>
      <c r="H3" s="4">
        <v>7.6388888888888895E-2</v>
      </c>
      <c r="I3" s="2" t="s">
        <v>504</v>
      </c>
    </row>
    <row r="4" spans="1:9" x14ac:dyDescent="0.35">
      <c r="A4" s="2">
        <f t="shared" si="0"/>
        <v>2</v>
      </c>
      <c r="B4" s="2" t="s">
        <v>498</v>
      </c>
      <c r="C4" s="2" t="s">
        <v>503</v>
      </c>
      <c r="D4" s="2">
        <v>2</v>
      </c>
      <c r="E4" s="3">
        <v>31360</v>
      </c>
      <c r="F4" s="2" t="s">
        <v>514</v>
      </c>
      <c r="G4" s="2" t="str">
        <f>IF(E4&gt;BASE!$D$7,BASE!$C$7,IF(E4&gt;BASE!$D$6,BASE!$C$6,IF(E4&gt;BASE!$D$5,BASE!$C$5,IF(E4&gt;BASE!$D$4,BASE!$C$4,IF(E4&lt;BASE!$D$4,BASE!$C$3,0)))))</f>
        <v>Sénior</v>
      </c>
      <c r="H4" s="4">
        <v>7.7083333333333337E-2</v>
      </c>
      <c r="I4" s="2" t="s">
        <v>504</v>
      </c>
    </row>
    <row r="5" spans="1:9" x14ac:dyDescent="0.35">
      <c r="A5" s="2">
        <f t="shared" si="0"/>
        <v>3</v>
      </c>
      <c r="B5" s="2" t="s">
        <v>499</v>
      </c>
      <c r="C5" s="2" t="s">
        <v>137</v>
      </c>
      <c r="D5" s="2">
        <v>3</v>
      </c>
      <c r="E5" s="3">
        <v>29238</v>
      </c>
      <c r="F5" s="2" t="s">
        <v>34</v>
      </c>
      <c r="G5" s="2" t="str">
        <f>IF(E5&gt;BASE!$D$7,BASE!$C$7,IF(E5&gt;BASE!$D$6,BASE!$C$6,IF(E5&gt;BASE!$D$5,BASE!$C$5,IF(E5&gt;BASE!$D$4,BASE!$C$4,IF(E5&lt;BASE!$D$4,BASE!$C$3,0)))))</f>
        <v>M1</v>
      </c>
      <c r="H5" s="4">
        <v>7.7777777777777807E-2</v>
      </c>
      <c r="I5" s="2" t="s">
        <v>504</v>
      </c>
    </row>
    <row r="6" spans="1:9" x14ac:dyDescent="0.35">
      <c r="A6" s="2">
        <f t="shared" si="0"/>
        <v>4</v>
      </c>
      <c r="B6" s="2" t="s">
        <v>500</v>
      </c>
      <c r="C6" s="2" t="s">
        <v>329</v>
      </c>
      <c r="D6" s="2">
        <v>4</v>
      </c>
      <c r="E6" s="3">
        <v>30618</v>
      </c>
      <c r="F6" s="2" t="s">
        <v>34</v>
      </c>
      <c r="G6" s="2" t="str">
        <f>IF(E6&gt;BASE!$D$7,BASE!$C$7,IF(E6&gt;BASE!$D$6,BASE!$C$6,IF(E6&gt;BASE!$D$5,BASE!$C$5,IF(E6&gt;BASE!$D$4,BASE!$C$4,IF(E6&lt;BASE!$D$4,BASE!$C$3,0)))))</f>
        <v>Sénior</v>
      </c>
      <c r="H6" s="4">
        <v>7.8472222222222193E-2</v>
      </c>
      <c r="I6" s="2" t="s">
        <v>504</v>
      </c>
    </row>
    <row r="7" spans="1:9" x14ac:dyDescent="0.35">
      <c r="A7" s="2">
        <f t="shared" si="0"/>
        <v>5</v>
      </c>
      <c r="B7" s="2" t="s">
        <v>501</v>
      </c>
      <c r="C7" s="2" t="s">
        <v>245</v>
      </c>
      <c r="D7" s="2">
        <v>5</v>
      </c>
      <c r="E7" s="3">
        <v>27174</v>
      </c>
      <c r="F7" s="2" t="s">
        <v>34</v>
      </c>
      <c r="G7" s="2" t="str">
        <f>IF(E7&gt;BASE!$D$7,BASE!$C$7,IF(E7&gt;BASE!$D$6,BASE!$C$6,IF(E7&gt;BASE!$D$5,BASE!$C$5,IF(E7&gt;BASE!$D$4,BASE!$C$4,IF(E7&lt;BASE!$D$4,BASE!$C$3,0)))))</f>
        <v>M1</v>
      </c>
      <c r="H7" s="4">
        <v>7.9166666666666705E-2</v>
      </c>
      <c r="I7" s="2" t="s">
        <v>504</v>
      </c>
    </row>
    <row r="8" spans="1:9" x14ac:dyDescent="0.35">
      <c r="A8" s="2">
        <f t="shared" si="0"/>
        <v>6</v>
      </c>
      <c r="B8" s="2" t="s">
        <v>32</v>
      </c>
      <c r="C8" s="2" t="s">
        <v>33</v>
      </c>
      <c r="D8" s="2">
        <v>6</v>
      </c>
      <c r="E8" s="3">
        <v>27368</v>
      </c>
      <c r="F8" s="2" t="s">
        <v>34</v>
      </c>
      <c r="G8" s="2" t="str">
        <f>IF(E8&gt;BASE!$D$7,BASE!$C$7,IF(E8&gt;BASE!$D$6,BASE!$C$6,IF(E8&gt;BASE!$D$5,BASE!$C$5,IF(E8&gt;BASE!$D$4,BASE!$C$4,IF(E8&lt;BASE!$D$4,BASE!$C$3,0)))))</f>
        <v>M1</v>
      </c>
      <c r="H8" s="4">
        <v>7.9861111111111105E-2</v>
      </c>
      <c r="I8" s="2" t="s">
        <v>3</v>
      </c>
    </row>
    <row r="9" spans="1:9" x14ac:dyDescent="0.35">
      <c r="A9" s="2">
        <f t="shared" si="0"/>
        <v>7</v>
      </c>
      <c r="B9" s="2" t="s">
        <v>35</v>
      </c>
      <c r="C9" s="2" t="s">
        <v>36</v>
      </c>
      <c r="D9" s="2">
        <v>7</v>
      </c>
      <c r="E9" s="3">
        <v>26423</v>
      </c>
      <c r="F9" s="2" t="s">
        <v>34</v>
      </c>
      <c r="G9" s="2" t="str">
        <f>IF(E9&gt;BASE!$D$7,BASE!$C$7,IF(E9&gt;BASE!$D$6,BASE!$C$6,IF(E9&gt;BASE!$D$5,BASE!$C$5,IF(E9&gt;BASE!$D$4,BASE!$C$4,IF(E9&lt;BASE!$D$4,BASE!$C$3,0)))))</f>
        <v>M2</v>
      </c>
      <c r="H9" s="4">
        <v>8.0555555555555505E-2</v>
      </c>
      <c r="I9" s="2" t="s">
        <v>3</v>
      </c>
    </row>
    <row r="10" spans="1:9" x14ac:dyDescent="0.35">
      <c r="A10" s="2">
        <f t="shared" si="0"/>
        <v>8</v>
      </c>
      <c r="B10" s="2" t="s">
        <v>37</v>
      </c>
      <c r="C10" s="2" t="s">
        <v>38</v>
      </c>
      <c r="D10" s="2">
        <v>8</v>
      </c>
      <c r="E10" s="3">
        <v>34808</v>
      </c>
      <c r="F10" s="2" t="s">
        <v>514</v>
      </c>
      <c r="G10" s="2" t="str">
        <f>IF(E10&gt;BASE!$D$7,BASE!$C$7,IF(E10&gt;BASE!$D$6,BASE!$C$6,IF(E10&gt;BASE!$D$5,BASE!$C$5,IF(E10&gt;BASE!$D$4,BASE!$C$4,IF(E10&lt;BASE!$D$4,BASE!$C$3,0)))))</f>
        <v>Sénior</v>
      </c>
      <c r="H10" s="4">
        <v>8.1250000000000003E-2</v>
      </c>
      <c r="I10" s="2" t="s">
        <v>3</v>
      </c>
    </row>
    <row r="11" spans="1:9" x14ac:dyDescent="0.35">
      <c r="A11" s="2">
        <f t="shared" si="0"/>
        <v>9</v>
      </c>
      <c r="B11" s="2" t="s">
        <v>39</v>
      </c>
      <c r="C11" s="2" t="s">
        <v>40</v>
      </c>
      <c r="D11" s="2">
        <v>9</v>
      </c>
      <c r="E11" s="3">
        <v>30654</v>
      </c>
      <c r="F11" s="2" t="s">
        <v>514</v>
      </c>
      <c r="G11" s="2" t="str">
        <f>IF(E11&gt;BASE!$D$7,BASE!$C$7,IF(E11&gt;BASE!$D$6,BASE!$C$6,IF(E11&gt;BASE!$D$5,BASE!$C$5,IF(E11&gt;BASE!$D$4,BASE!$C$4,IF(E11&lt;BASE!$D$4,BASE!$C$3,0)))))</f>
        <v>Sénior</v>
      </c>
      <c r="H11" s="4">
        <v>8.1944444444444403E-2</v>
      </c>
      <c r="I11" s="2" t="s">
        <v>3</v>
      </c>
    </row>
    <row r="12" spans="1:9" x14ac:dyDescent="0.35">
      <c r="A12" s="2">
        <f t="shared" si="0"/>
        <v>10</v>
      </c>
      <c r="B12" s="2" t="s">
        <v>41</v>
      </c>
      <c r="C12" s="2" t="s">
        <v>42</v>
      </c>
      <c r="D12" s="2">
        <v>10</v>
      </c>
      <c r="E12" s="3">
        <v>34243</v>
      </c>
      <c r="F12" s="2" t="s">
        <v>514</v>
      </c>
      <c r="G12" s="2" t="str">
        <f>IF(E12&gt;BASE!$D$7,BASE!$C$7,IF(E12&gt;BASE!$D$6,BASE!$C$6,IF(E12&gt;BASE!$D$5,BASE!$C$5,IF(E12&gt;BASE!$D$4,BASE!$C$4,IF(E12&lt;BASE!$D$4,BASE!$C$3,0)))))</f>
        <v>Sénior</v>
      </c>
      <c r="H12" s="4">
        <v>8.2638888888888901E-2</v>
      </c>
      <c r="I12" s="2" t="s">
        <v>4</v>
      </c>
    </row>
    <row r="13" spans="1:9" x14ac:dyDescent="0.35">
      <c r="A13" s="2">
        <f t="shared" si="0"/>
        <v>11</v>
      </c>
      <c r="B13" s="2" t="s">
        <v>43</v>
      </c>
      <c r="C13" s="2" t="s">
        <v>44</v>
      </c>
      <c r="D13" s="2">
        <v>11</v>
      </c>
      <c r="E13" s="3">
        <v>34140</v>
      </c>
      <c r="F13" s="2" t="s">
        <v>514</v>
      </c>
      <c r="G13" s="2" t="str">
        <f>IF(E13&gt;BASE!$D$7,BASE!$C$7,IF(E13&gt;BASE!$D$6,BASE!$C$6,IF(E13&gt;BASE!$D$5,BASE!$C$5,IF(E13&gt;BASE!$D$4,BASE!$C$4,IF(E13&lt;BASE!$D$4,BASE!$C$3,0)))))</f>
        <v>Sénior</v>
      </c>
      <c r="H13" s="4">
        <v>8.3333333333333301E-2</v>
      </c>
      <c r="I13" s="2" t="s">
        <v>4</v>
      </c>
    </row>
    <row r="14" spans="1:9" x14ac:dyDescent="0.35">
      <c r="A14" s="2">
        <f t="shared" si="0"/>
        <v>12</v>
      </c>
      <c r="B14" s="2" t="s">
        <v>45</v>
      </c>
      <c r="C14" s="2" t="s">
        <v>46</v>
      </c>
      <c r="D14" s="2">
        <v>12</v>
      </c>
      <c r="E14" s="3">
        <v>27811</v>
      </c>
      <c r="F14" s="2" t="s">
        <v>34</v>
      </c>
      <c r="G14" s="2" t="str">
        <f>IF(E14&gt;BASE!$D$7,BASE!$C$7,IF(E14&gt;BASE!$D$6,BASE!$C$6,IF(E14&gt;BASE!$D$5,BASE!$C$5,IF(E14&gt;BASE!$D$4,BASE!$C$4,IF(E14&lt;BASE!$D$4,BASE!$C$3,0)))))</f>
        <v>M1</v>
      </c>
      <c r="H14" s="4">
        <v>8.4027777777777798E-2</v>
      </c>
      <c r="I14" s="2" t="s">
        <v>4</v>
      </c>
    </row>
    <row r="15" spans="1:9" x14ac:dyDescent="0.35">
      <c r="A15" s="2">
        <f t="shared" si="0"/>
        <v>13</v>
      </c>
      <c r="B15" s="2" t="s">
        <v>47</v>
      </c>
      <c r="C15" s="2" t="s">
        <v>48</v>
      </c>
      <c r="D15" s="2">
        <v>13</v>
      </c>
      <c r="E15" s="3">
        <v>26832</v>
      </c>
      <c r="F15" s="2" t="s">
        <v>514</v>
      </c>
      <c r="G15" s="2" t="str">
        <f>IF(E15&gt;BASE!$D$7,BASE!$C$7,IF(E15&gt;BASE!$D$6,BASE!$C$6,IF(E15&gt;BASE!$D$5,BASE!$C$5,IF(E15&gt;BASE!$D$4,BASE!$C$4,IF(E15&lt;BASE!$D$4,BASE!$C$3,0)))))</f>
        <v>M2</v>
      </c>
      <c r="H15" s="4">
        <v>8.4722222222222199E-2</v>
      </c>
      <c r="I15" s="2" t="s">
        <v>4</v>
      </c>
    </row>
    <row r="16" spans="1:9" x14ac:dyDescent="0.35">
      <c r="A16" s="2">
        <f t="shared" si="0"/>
        <v>14</v>
      </c>
      <c r="B16" s="2" t="s">
        <v>505</v>
      </c>
      <c r="C16" s="2" t="s">
        <v>76</v>
      </c>
      <c r="D16" s="2">
        <v>14</v>
      </c>
      <c r="E16" s="3">
        <v>28965</v>
      </c>
      <c r="F16" s="2" t="s">
        <v>34</v>
      </c>
      <c r="G16" s="2" t="str">
        <f>IF(E16&gt;BASE!$D$7,BASE!$C$7,IF(E16&gt;BASE!$D$6,BASE!$C$6,IF(E16&gt;BASE!$D$5,BASE!$C$5,IF(E16&gt;BASE!$D$4,BASE!$C$4,IF(E16&lt;BASE!$D$4,BASE!$C$3,0)))))</f>
        <v>M1</v>
      </c>
      <c r="H16" s="4">
        <v>8.5416666666666599E-2</v>
      </c>
      <c r="I16" s="2" t="s">
        <v>4</v>
      </c>
    </row>
    <row r="17" spans="1:9" x14ac:dyDescent="0.35">
      <c r="A17" s="2">
        <f t="shared" si="0"/>
        <v>15</v>
      </c>
      <c r="B17" s="2" t="s">
        <v>49</v>
      </c>
      <c r="C17" s="2" t="s">
        <v>50</v>
      </c>
      <c r="D17" s="2">
        <v>15</v>
      </c>
      <c r="E17" s="3">
        <v>24616</v>
      </c>
      <c r="F17" s="2" t="s">
        <v>34</v>
      </c>
      <c r="G17" s="2" t="str">
        <f>IF(E17&gt;BASE!$D$7,BASE!$C$7,IF(E17&gt;BASE!$D$6,BASE!$C$6,IF(E17&gt;BASE!$D$5,BASE!$C$5,IF(E17&gt;BASE!$D$4,BASE!$C$4,IF(E17&lt;BASE!$D$4,BASE!$C$3,0)))))</f>
        <v>M2</v>
      </c>
      <c r="H17" s="4">
        <v>8.6111111111111097E-2</v>
      </c>
      <c r="I17" s="2" t="s">
        <v>5</v>
      </c>
    </row>
    <row r="18" spans="1:9" x14ac:dyDescent="0.35">
      <c r="A18" s="2">
        <f t="shared" si="0"/>
        <v>16</v>
      </c>
      <c r="B18" s="2" t="s">
        <v>51</v>
      </c>
      <c r="C18" s="2" t="s">
        <v>52</v>
      </c>
      <c r="D18" s="2">
        <v>16</v>
      </c>
      <c r="E18" s="3">
        <v>27287</v>
      </c>
      <c r="F18" s="2" t="s">
        <v>514</v>
      </c>
      <c r="G18" s="2" t="str">
        <f>IF(E18&gt;BASE!$D$7,BASE!$C$7,IF(E18&gt;BASE!$D$6,BASE!$C$6,IF(E18&gt;BASE!$D$5,BASE!$C$5,IF(E18&gt;BASE!$D$4,BASE!$C$4,IF(E18&lt;BASE!$D$4,BASE!$C$3,0)))))</f>
        <v>M1</v>
      </c>
      <c r="H18" s="4">
        <v>8.6805555555555497E-2</v>
      </c>
      <c r="I18" s="2" t="s">
        <v>5</v>
      </c>
    </row>
    <row r="19" spans="1:9" x14ac:dyDescent="0.35">
      <c r="A19" s="2">
        <f t="shared" si="0"/>
        <v>17</v>
      </c>
      <c r="B19" s="2" t="s">
        <v>516</v>
      </c>
      <c r="C19" s="2" t="s">
        <v>53</v>
      </c>
      <c r="D19" s="2">
        <v>17</v>
      </c>
      <c r="E19" s="3">
        <v>29199</v>
      </c>
      <c r="F19" s="2" t="s">
        <v>34</v>
      </c>
      <c r="G19" s="2" t="str">
        <f>IF(E19&gt;BASE!$D$7,BASE!$C$7,IF(E19&gt;BASE!$D$6,BASE!$C$6,IF(E19&gt;BASE!$D$5,BASE!$C$5,IF(E19&gt;BASE!$D$4,BASE!$C$4,IF(E19&lt;BASE!$D$4,BASE!$C$3,0)))))</f>
        <v>M1</v>
      </c>
      <c r="H19" s="4">
        <v>8.7499999999999994E-2</v>
      </c>
      <c r="I19" s="2" t="s">
        <v>5</v>
      </c>
    </row>
    <row r="20" spans="1:9" x14ac:dyDescent="0.35">
      <c r="A20" s="2">
        <f t="shared" si="0"/>
        <v>18</v>
      </c>
      <c r="B20" s="2" t="s">
        <v>54</v>
      </c>
      <c r="C20" s="2" t="s">
        <v>55</v>
      </c>
      <c r="D20" s="2">
        <v>18</v>
      </c>
      <c r="E20" s="3">
        <v>27945</v>
      </c>
      <c r="F20" s="2" t="s">
        <v>514</v>
      </c>
      <c r="G20" s="2" t="str">
        <f>IF(E20&gt;BASE!$D$7,BASE!$C$7,IF(E20&gt;BASE!$D$6,BASE!$C$6,IF(E20&gt;BASE!$D$5,BASE!$C$5,IF(E20&gt;BASE!$D$4,BASE!$C$4,IF(E20&lt;BASE!$D$4,BASE!$C$3,0)))))</f>
        <v>M1</v>
      </c>
      <c r="H20" s="4">
        <v>8.8194444444444395E-2</v>
      </c>
      <c r="I20" s="2" t="s">
        <v>5</v>
      </c>
    </row>
    <row r="21" spans="1:9" x14ac:dyDescent="0.35">
      <c r="A21" s="2">
        <f t="shared" si="0"/>
        <v>19</v>
      </c>
      <c r="B21" s="2" t="s">
        <v>56</v>
      </c>
      <c r="C21" s="2" t="s">
        <v>57</v>
      </c>
      <c r="D21" s="2">
        <v>19</v>
      </c>
      <c r="E21" s="3">
        <v>25520</v>
      </c>
      <c r="F21" s="2" t="s">
        <v>34</v>
      </c>
      <c r="G21" s="2" t="str">
        <f>IF(E21&gt;BASE!$D$7,BASE!$C$7,IF(E21&gt;BASE!$D$6,BASE!$C$6,IF(E21&gt;BASE!$D$5,BASE!$C$5,IF(E21&gt;BASE!$D$4,BASE!$C$4,IF(E21&lt;BASE!$D$4,BASE!$C$3,0)))))</f>
        <v>M2</v>
      </c>
      <c r="H21" s="4">
        <v>8.8888888888888906E-2</v>
      </c>
      <c r="I21" s="2" t="s">
        <v>5</v>
      </c>
    </row>
    <row r="22" spans="1:9" x14ac:dyDescent="0.35">
      <c r="A22" s="2">
        <f t="shared" si="0"/>
        <v>20</v>
      </c>
      <c r="B22" s="2" t="s">
        <v>58</v>
      </c>
      <c r="C22" s="2" t="s">
        <v>59</v>
      </c>
      <c r="D22" s="2">
        <v>20</v>
      </c>
      <c r="E22" s="3">
        <v>27110</v>
      </c>
      <c r="F22" s="2" t="s">
        <v>34</v>
      </c>
      <c r="G22" s="2" t="str">
        <f>IF(E22&gt;BASE!$D$7,BASE!$C$7,IF(E22&gt;BASE!$D$6,BASE!$C$6,IF(E22&gt;BASE!$D$5,BASE!$C$5,IF(E22&gt;BASE!$D$4,BASE!$C$4,IF(E22&lt;BASE!$D$4,BASE!$C$3,0)))))</f>
        <v>M1</v>
      </c>
      <c r="H22" s="4">
        <v>8.9583333333333307E-2</v>
      </c>
      <c r="I22" s="2" t="s">
        <v>5</v>
      </c>
    </row>
    <row r="23" spans="1:9" x14ac:dyDescent="0.35">
      <c r="A23" s="2">
        <f t="shared" si="0"/>
        <v>21</v>
      </c>
      <c r="B23" s="2" t="s">
        <v>60</v>
      </c>
      <c r="C23" s="2" t="s">
        <v>61</v>
      </c>
      <c r="D23" s="2">
        <v>21</v>
      </c>
      <c r="E23" s="3">
        <v>27581</v>
      </c>
      <c r="F23" s="2" t="s">
        <v>514</v>
      </c>
      <c r="G23" s="2" t="str">
        <f>IF(E23&gt;BASE!$D$7,BASE!$C$7,IF(E23&gt;BASE!$D$6,BASE!$C$6,IF(E23&gt;BASE!$D$5,BASE!$C$5,IF(E23&gt;BASE!$D$4,BASE!$C$4,IF(E23&lt;BASE!$D$4,BASE!$C$3,0)))))</f>
        <v>M1</v>
      </c>
      <c r="H23" s="4">
        <v>9.0277777777777707E-2</v>
      </c>
      <c r="I23" s="2" t="s">
        <v>5</v>
      </c>
    </row>
    <row r="24" spans="1:9" x14ac:dyDescent="0.35">
      <c r="A24" s="2">
        <f t="shared" si="0"/>
        <v>22</v>
      </c>
      <c r="B24" s="2" t="s">
        <v>62</v>
      </c>
      <c r="C24" s="2" t="s">
        <v>63</v>
      </c>
      <c r="D24" s="2">
        <v>22</v>
      </c>
      <c r="E24" s="3">
        <v>29471</v>
      </c>
      <c r="F24" s="2" t="s">
        <v>514</v>
      </c>
      <c r="G24" s="2" t="str">
        <f>IF(E24&gt;BASE!$D$7,BASE!$C$7,IF(E24&gt;BASE!$D$6,BASE!$C$6,IF(E24&gt;BASE!$D$5,BASE!$C$5,IF(E24&gt;BASE!$D$4,BASE!$C$4,IF(E24&lt;BASE!$D$4,BASE!$C$3,0)))))</f>
        <v>M1</v>
      </c>
      <c r="H24" s="4">
        <v>9.0972222222222204E-2</v>
      </c>
      <c r="I24" s="2" t="s">
        <v>5</v>
      </c>
    </row>
    <row r="25" spans="1:9" x14ac:dyDescent="0.35">
      <c r="A25" s="2">
        <f t="shared" si="0"/>
        <v>23</v>
      </c>
      <c r="B25" s="2" t="s">
        <v>64</v>
      </c>
      <c r="C25" s="2" t="s">
        <v>65</v>
      </c>
      <c r="D25" s="2">
        <v>23</v>
      </c>
      <c r="E25" s="3">
        <v>26866</v>
      </c>
      <c r="F25" s="2" t="s">
        <v>34</v>
      </c>
      <c r="G25" s="2" t="str">
        <f>IF(E25&gt;BASE!$D$7,BASE!$C$7,IF(E25&gt;BASE!$D$6,BASE!$C$6,IF(E25&gt;BASE!$D$5,BASE!$C$5,IF(E25&gt;BASE!$D$4,BASE!$C$4,IF(E25&lt;BASE!$D$4,BASE!$C$3,0)))))</f>
        <v>M2</v>
      </c>
      <c r="H25" s="4">
        <v>9.1666666666666605E-2</v>
      </c>
      <c r="I25" s="2" t="s">
        <v>5</v>
      </c>
    </row>
    <row r="26" spans="1:9" x14ac:dyDescent="0.35">
      <c r="A26" s="2">
        <f t="shared" si="0"/>
        <v>24</v>
      </c>
      <c r="B26" s="2" t="s">
        <v>66</v>
      </c>
      <c r="C26" s="2" t="s">
        <v>67</v>
      </c>
      <c r="D26" s="2">
        <v>24</v>
      </c>
      <c r="E26" s="3">
        <v>23908</v>
      </c>
      <c r="F26" s="2" t="s">
        <v>34</v>
      </c>
      <c r="G26" s="2" t="str">
        <f>IF(E26&gt;BASE!$D$7,BASE!$C$7,IF(E26&gt;BASE!$D$6,BASE!$C$6,IF(E26&gt;BASE!$D$5,BASE!$C$5,IF(E26&gt;BASE!$D$4,BASE!$C$4,IF(E26&lt;BASE!$D$4,BASE!$C$3,0)))))</f>
        <v>M2</v>
      </c>
      <c r="H26" s="4">
        <v>9.2361111111111102E-2</v>
      </c>
      <c r="I26" s="2" t="s">
        <v>5</v>
      </c>
    </row>
    <row r="27" spans="1:9" x14ac:dyDescent="0.35">
      <c r="A27" s="2">
        <f t="shared" si="0"/>
        <v>25</v>
      </c>
      <c r="B27" s="2" t="s">
        <v>68</v>
      </c>
      <c r="C27" s="2" t="s">
        <v>69</v>
      </c>
      <c r="D27" s="2">
        <v>25</v>
      </c>
      <c r="E27" s="3">
        <v>22503</v>
      </c>
      <c r="F27" s="2" t="s">
        <v>34</v>
      </c>
      <c r="G27" s="2" t="str">
        <f>IF(E27&gt;BASE!$D$7,BASE!$C$7,IF(E27&gt;BASE!$D$6,BASE!$C$6,IF(E27&gt;BASE!$D$5,BASE!$C$5,IF(E27&gt;BASE!$D$4,BASE!$C$4,IF(E27&lt;BASE!$D$4,BASE!$C$3,0)))))</f>
        <v>M3</v>
      </c>
      <c r="H27" s="4">
        <v>9.3055555555555503E-2</v>
      </c>
      <c r="I27" s="2" t="s">
        <v>5</v>
      </c>
    </row>
    <row r="28" spans="1:9" x14ac:dyDescent="0.35">
      <c r="A28" s="2">
        <f t="shared" si="0"/>
        <v>26</v>
      </c>
      <c r="B28" s="2" t="s">
        <v>70</v>
      </c>
      <c r="C28" s="2" t="s">
        <v>71</v>
      </c>
      <c r="D28" s="2">
        <v>26</v>
      </c>
      <c r="E28" s="3">
        <v>31597</v>
      </c>
      <c r="F28" s="2" t="s">
        <v>34</v>
      </c>
      <c r="G28" s="2" t="str">
        <f>IF(E28&gt;BASE!$D$7,BASE!$C$7,IF(E28&gt;BASE!$D$6,BASE!$C$6,IF(E28&gt;BASE!$D$5,BASE!$C$5,IF(E28&gt;BASE!$D$4,BASE!$C$4,IF(E28&lt;BASE!$D$4,BASE!$C$3,0)))))</f>
        <v>Sénior</v>
      </c>
      <c r="H28" s="4">
        <v>9.3749999999999903E-2</v>
      </c>
      <c r="I28" s="2" t="s">
        <v>6</v>
      </c>
    </row>
    <row r="29" spans="1:9" x14ac:dyDescent="0.35">
      <c r="A29" s="2">
        <f t="shared" si="0"/>
        <v>27</v>
      </c>
      <c r="B29" s="2" t="s">
        <v>72</v>
      </c>
      <c r="C29" s="2" t="s">
        <v>73</v>
      </c>
      <c r="D29" s="2">
        <v>27</v>
      </c>
      <c r="E29" s="3">
        <v>33574</v>
      </c>
      <c r="F29" s="2" t="s">
        <v>34</v>
      </c>
      <c r="G29" s="2" t="str">
        <f>IF(E29&gt;BASE!$D$7,BASE!$C$7,IF(E29&gt;BASE!$D$6,BASE!$C$6,IF(E29&gt;BASE!$D$5,BASE!$C$5,IF(E29&gt;BASE!$D$4,BASE!$C$4,IF(E29&lt;BASE!$D$4,BASE!$C$3,0)))))</f>
        <v>Sénior</v>
      </c>
      <c r="H29" s="4">
        <v>9.44444444444444E-2</v>
      </c>
      <c r="I29" s="2" t="s">
        <v>6</v>
      </c>
    </row>
    <row r="30" spans="1:9" x14ac:dyDescent="0.35">
      <c r="A30" s="2">
        <f t="shared" si="0"/>
        <v>28</v>
      </c>
      <c r="B30" s="2" t="s">
        <v>75</v>
      </c>
      <c r="C30" s="2" t="s">
        <v>76</v>
      </c>
      <c r="D30" s="2">
        <v>28</v>
      </c>
      <c r="E30" s="3">
        <v>25743</v>
      </c>
      <c r="F30" s="2" t="s">
        <v>34</v>
      </c>
      <c r="G30" s="2" t="str">
        <f>IF(E30&gt;BASE!$D$7,BASE!$C$7,IF(E30&gt;BASE!$D$6,BASE!$C$6,IF(E30&gt;BASE!$D$5,BASE!$C$5,IF(E30&gt;BASE!$D$4,BASE!$C$4,IF(E30&lt;BASE!$D$4,BASE!$C$3,0)))))</f>
        <v>M2</v>
      </c>
      <c r="H30" s="4">
        <v>9.5138888888888801E-2</v>
      </c>
      <c r="I30" s="2" t="s">
        <v>7</v>
      </c>
    </row>
    <row r="31" spans="1:9" x14ac:dyDescent="0.35">
      <c r="A31" s="2">
        <f t="shared" si="0"/>
        <v>29</v>
      </c>
      <c r="B31" s="2" t="s">
        <v>77</v>
      </c>
      <c r="C31" s="2" t="s">
        <v>78</v>
      </c>
      <c r="D31" s="2">
        <v>29</v>
      </c>
      <c r="E31" s="3">
        <v>28979</v>
      </c>
      <c r="F31" s="2" t="s">
        <v>514</v>
      </c>
      <c r="G31" s="2" t="str">
        <f>IF(E31&gt;BASE!$D$7,BASE!$C$7,IF(E31&gt;BASE!$D$6,BASE!$C$6,IF(E31&gt;BASE!$D$5,BASE!$C$5,IF(E31&gt;BASE!$D$4,BASE!$C$4,IF(E31&lt;BASE!$D$4,BASE!$C$3,0)))))</f>
        <v>M1</v>
      </c>
      <c r="H31" s="4">
        <v>9.5833333333333298E-2</v>
      </c>
      <c r="I31" s="2" t="s">
        <v>7</v>
      </c>
    </row>
    <row r="32" spans="1:9" x14ac:dyDescent="0.35">
      <c r="A32" s="2">
        <f t="shared" si="0"/>
        <v>30</v>
      </c>
      <c r="B32" s="2" t="s">
        <v>79</v>
      </c>
      <c r="C32" s="2" t="s">
        <v>80</v>
      </c>
      <c r="D32" s="2">
        <v>30</v>
      </c>
      <c r="E32" s="3">
        <v>29909</v>
      </c>
      <c r="F32" s="2" t="s">
        <v>34</v>
      </c>
      <c r="G32" s="2" t="str">
        <f>IF(E32&gt;BASE!$D$7,BASE!$C$7,IF(E32&gt;BASE!$D$6,BASE!$C$6,IF(E32&gt;BASE!$D$5,BASE!$C$5,IF(E32&gt;BASE!$D$4,BASE!$C$4,IF(E32&lt;BASE!$D$4,BASE!$C$3,0)))))</f>
        <v>M1</v>
      </c>
      <c r="H32" s="4">
        <v>9.6527777777777699E-2</v>
      </c>
      <c r="I32" s="2" t="s">
        <v>7</v>
      </c>
    </row>
    <row r="33" spans="1:9" x14ac:dyDescent="0.35">
      <c r="A33" s="2">
        <f t="shared" si="0"/>
        <v>31</v>
      </c>
      <c r="B33" s="2" t="s">
        <v>81</v>
      </c>
      <c r="C33" s="2" t="s">
        <v>82</v>
      </c>
      <c r="D33" s="2">
        <v>31</v>
      </c>
      <c r="E33" s="3">
        <v>32706</v>
      </c>
      <c r="F33" s="2" t="s">
        <v>514</v>
      </c>
      <c r="G33" s="2" t="str">
        <f>IF(E33&gt;BASE!$D$7,BASE!$C$7,IF(E33&gt;BASE!$D$6,BASE!$C$6,IF(E33&gt;BASE!$D$5,BASE!$C$5,IF(E33&gt;BASE!$D$4,BASE!$C$4,IF(E33&lt;BASE!$D$4,BASE!$C$3,0)))))</f>
        <v>Sénior</v>
      </c>
      <c r="H33" s="4">
        <v>9.7222222222222196E-2</v>
      </c>
      <c r="I33" s="2" t="s">
        <v>7</v>
      </c>
    </row>
    <row r="34" spans="1:9" x14ac:dyDescent="0.35">
      <c r="A34" s="2">
        <f t="shared" si="0"/>
        <v>32</v>
      </c>
      <c r="B34" s="2" t="s">
        <v>83</v>
      </c>
      <c r="C34" s="2" t="s">
        <v>84</v>
      </c>
      <c r="D34" s="2">
        <v>32</v>
      </c>
      <c r="E34" s="3">
        <v>30553</v>
      </c>
      <c r="F34" s="2" t="s">
        <v>34</v>
      </c>
      <c r="G34" s="2" t="str">
        <f>IF(E34&gt;BASE!$D$7,BASE!$C$7,IF(E34&gt;BASE!$D$6,BASE!$C$6,IF(E34&gt;BASE!$D$5,BASE!$C$5,IF(E34&gt;BASE!$D$4,BASE!$C$4,IF(E34&lt;BASE!$D$4,BASE!$C$3,0)))))</f>
        <v>M1</v>
      </c>
      <c r="H34" s="4">
        <v>9.7916666666666596E-2</v>
      </c>
      <c r="I34" s="2" t="s">
        <v>7</v>
      </c>
    </row>
    <row r="35" spans="1:9" x14ac:dyDescent="0.35">
      <c r="A35" s="2">
        <f t="shared" si="0"/>
        <v>33</v>
      </c>
      <c r="B35" s="2" t="s">
        <v>85</v>
      </c>
      <c r="C35" s="2" t="s">
        <v>86</v>
      </c>
      <c r="D35" s="2">
        <v>33</v>
      </c>
      <c r="E35" s="3">
        <v>26403</v>
      </c>
      <c r="F35" s="2" t="s">
        <v>34</v>
      </c>
      <c r="G35" s="2" t="str">
        <f>IF(E35&gt;BASE!$D$7,BASE!$C$7,IF(E35&gt;BASE!$D$6,BASE!$C$6,IF(E35&gt;BASE!$D$5,BASE!$C$5,IF(E35&gt;BASE!$D$4,BASE!$C$4,IF(E35&lt;BASE!$D$4,BASE!$C$3,0)))))</f>
        <v>M2</v>
      </c>
      <c r="H35" s="4">
        <v>9.8611111111110997E-2</v>
      </c>
      <c r="I35" s="2" t="s">
        <v>7</v>
      </c>
    </row>
    <row r="36" spans="1:9" x14ac:dyDescent="0.35">
      <c r="A36" s="2">
        <f t="shared" si="0"/>
        <v>34</v>
      </c>
      <c r="B36" s="2" t="s">
        <v>87</v>
      </c>
      <c r="C36" s="2" t="s">
        <v>88</v>
      </c>
      <c r="D36" s="2">
        <v>34</v>
      </c>
      <c r="E36" s="3">
        <v>29369</v>
      </c>
      <c r="F36" s="2" t="s">
        <v>34</v>
      </c>
      <c r="G36" s="2" t="str">
        <f>IF(E36&gt;BASE!$D$7,BASE!$C$7,IF(E36&gt;BASE!$D$6,BASE!$C$6,IF(E36&gt;BASE!$D$5,BASE!$C$5,IF(E36&gt;BASE!$D$4,BASE!$C$4,IF(E36&lt;BASE!$D$4,BASE!$C$3,0)))))</f>
        <v>M1</v>
      </c>
      <c r="H36" s="4">
        <v>9.9305555555555494E-2</v>
      </c>
      <c r="I36" s="2" t="s">
        <v>7</v>
      </c>
    </row>
    <row r="37" spans="1:9" x14ac:dyDescent="0.35">
      <c r="A37" s="2">
        <f t="shared" si="0"/>
        <v>35</v>
      </c>
      <c r="B37" s="2" t="s">
        <v>89</v>
      </c>
      <c r="C37" s="2" t="s">
        <v>90</v>
      </c>
      <c r="D37" s="2">
        <v>35</v>
      </c>
      <c r="E37" s="3">
        <v>25418</v>
      </c>
      <c r="F37" s="2" t="s">
        <v>34</v>
      </c>
      <c r="G37" s="2" t="str">
        <f>IF(E37&gt;BASE!$D$7,BASE!$C$7,IF(E37&gt;BASE!$D$6,BASE!$C$6,IF(E37&gt;BASE!$D$5,BASE!$C$5,IF(E37&gt;BASE!$D$4,BASE!$C$4,IF(E37&lt;BASE!$D$4,BASE!$C$3,0)))))</f>
        <v>M2</v>
      </c>
      <c r="H37" s="4">
        <v>9.9999999999999895E-2</v>
      </c>
      <c r="I37" s="2" t="s">
        <v>7</v>
      </c>
    </row>
    <row r="38" spans="1:9" x14ac:dyDescent="0.35">
      <c r="A38" s="2">
        <f t="shared" si="0"/>
        <v>36</v>
      </c>
      <c r="B38" s="2" t="s">
        <v>91</v>
      </c>
      <c r="C38" s="2" t="s">
        <v>92</v>
      </c>
      <c r="D38" s="2">
        <v>36</v>
      </c>
      <c r="E38" s="3">
        <v>31819</v>
      </c>
      <c r="F38" s="2" t="s">
        <v>514</v>
      </c>
      <c r="G38" s="2" t="str">
        <f>IF(E38&gt;BASE!$D$7,BASE!$C$7,IF(E38&gt;BASE!$D$6,BASE!$C$6,IF(E38&gt;BASE!$D$5,BASE!$C$5,IF(E38&gt;BASE!$D$4,BASE!$C$4,IF(E38&lt;BASE!$D$4,BASE!$C$3,0)))))</f>
        <v>Sénior</v>
      </c>
      <c r="H38" s="4">
        <v>0.100694444444444</v>
      </c>
      <c r="I38" s="2" t="s">
        <v>7</v>
      </c>
    </row>
    <row r="39" spans="1:9" x14ac:dyDescent="0.35">
      <c r="A39" s="2">
        <f t="shared" si="0"/>
        <v>37</v>
      </c>
      <c r="B39" s="2" t="s">
        <v>93</v>
      </c>
      <c r="C39" s="2" t="s">
        <v>94</v>
      </c>
      <c r="D39" s="2">
        <v>37</v>
      </c>
      <c r="E39" s="3">
        <v>30145</v>
      </c>
      <c r="F39" s="2" t="s">
        <v>34</v>
      </c>
      <c r="G39" s="2" t="str">
        <f>IF(E39&gt;BASE!$D$7,BASE!$C$7,IF(E39&gt;BASE!$D$6,BASE!$C$6,IF(E39&gt;BASE!$D$5,BASE!$C$5,IF(E39&gt;BASE!$D$4,BASE!$C$4,IF(E39&lt;BASE!$D$4,BASE!$C$3,0)))))</f>
        <v>M1</v>
      </c>
      <c r="H39" s="4">
        <v>0.101388888888889</v>
      </c>
      <c r="I39" s="2" t="s">
        <v>7</v>
      </c>
    </row>
    <row r="40" spans="1:9" x14ac:dyDescent="0.35">
      <c r="A40" s="2">
        <f t="shared" si="0"/>
        <v>38</v>
      </c>
      <c r="B40" s="2" t="s">
        <v>96</v>
      </c>
      <c r="C40" s="2" t="s">
        <v>97</v>
      </c>
      <c r="D40" s="2">
        <v>38</v>
      </c>
      <c r="E40" s="3">
        <v>33454</v>
      </c>
      <c r="F40" s="2" t="s">
        <v>34</v>
      </c>
      <c r="G40" s="2" t="str">
        <f>IF(E40&gt;BASE!$D$7,BASE!$C$7,IF(E40&gt;BASE!$D$6,BASE!$C$6,IF(E40&gt;BASE!$D$5,BASE!$C$5,IF(E40&gt;BASE!$D$4,BASE!$C$4,IF(E40&lt;BASE!$D$4,BASE!$C$3,0)))))</f>
        <v>Sénior</v>
      </c>
      <c r="H40" s="4">
        <v>0.102083333333333</v>
      </c>
      <c r="I40" s="2" t="s">
        <v>7</v>
      </c>
    </row>
    <row r="41" spans="1:9" x14ac:dyDescent="0.35">
      <c r="A41" s="2">
        <f t="shared" si="0"/>
        <v>39</v>
      </c>
      <c r="B41" s="2" t="s">
        <v>98</v>
      </c>
      <c r="C41" s="2" t="s">
        <v>99</v>
      </c>
      <c r="D41" s="2">
        <v>39</v>
      </c>
      <c r="E41" s="3">
        <v>26700</v>
      </c>
      <c r="F41" s="2" t="s">
        <v>34</v>
      </c>
      <c r="G41" s="2" t="str">
        <f>IF(E41&gt;BASE!$D$7,BASE!$C$7,IF(E41&gt;BASE!$D$6,BASE!$C$6,IF(E41&gt;BASE!$D$5,BASE!$C$5,IF(E41&gt;BASE!$D$4,BASE!$C$4,IF(E41&lt;BASE!$D$4,BASE!$C$3,0)))))</f>
        <v>M2</v>
      </c>
      <c r="H41" s="4">
        <v>0.102777777777778</v>
      </c>
      <c r="I41" s="2" t="s">
        <v>7</v>
      </c>
    </row>
    <row r="42" spans="1:9" x14ac:dyDescent="0.35">
      <c r="A42" s="2">
        <f t="shared" si="0"/>
        <v>40</v>
      </c>
      <c r="B42" s="2" t="s">
        <v>100</v>
      </c>
      <c r="C42" s="2" t="s">
        <v>101</v>
      </c>
      <c r="D42" s="2">
        <v>40</v>
      </c>
      <c r="E42" s="3">
        <v>36700</v>
      </c>
      <c r="F42" s="2" t="s">
        <v>514</v>
      </c>
      <c r="G42" s="2" t="str">
        <f>IF(E42&gt;BASE!$D$7,BASE!$C$7,IF(E42&gt;BASE!$D$6,BASE!$C$6,IF(E42&gt;BASE!$D$5,BASE!$C$5,IF(E42&gt;BASE!$D$4,BASE!$C$4,IF(E42&lt;BASE!$D$4,BASE!$C$3,0)))))</f>
        <v>Sénior</v>
      </c>
      <c r="H42" s="4">
        <v>0.10347222222222199</v>
      </c>
      <c r="I42" s="2" t="s">
        <v>7</v>
      </c>
    </row>
    <row r="43" spans="1:9" x14ac:dyDescent="0.35">
      <c r="A43" s="2">
        <f t="shared" si="0"/>
        <v>41</v>
      </c>
      <c r="B43" s="2" t="s">
        <v>102</v>
      </c>
      <c r="C43" s="2" t="s">
        <v>103</v>
      </c>
      <c r="D43" s="2">
        <v>41</v>
      </c>
      <c r="E43" s="3">
        <v>25565</v>
      </c>
      <c r="F43" s="2" t="s">
        <v>514</v>
      </c>
      <c r="G43" s="2" t="str">
        <f>IF(E43&gt;BASE!$D$7,BASE!$C$7,IF(E43&gt;BASE!$D$6,BASE!$C$6,IF(E43&gt;BASE!$D$5,BASE!$C$5,IF(E43&gt;BASE!$D$4,BASE!$C$4,IF(E43&lt;BASE!$D$4,BASE!$C$3,0)))))</f>
        <v>M2</v>
      </c>
      <c r="H43" s="4">
        <v>0.104166666666667</v>
      </c>
      <c r="I43" s="2" t="s">
        <v>7</v>
      </c>
    </row>
    <row r="44" spans="1:9" x14ac:dyDescent="0.35">
      <c r="A44" s="2">
        <f t="shared" si="0"/>
        <v>42</v>
      </c>
      <c r="B44" s="2" t="s">
        <v>104</v>
      </c>
      <c r="C44" s="2" t="s">
        <v>105</v>
      </c>
      <c r="D44" s="2">
        <v>42</v>
      </c>
      <c r="E44" s="3">
        <v>29813</v>
      </c>
      <c r="F44" s="2" t="s">
        <v>514</v>
      </c>
      <c r="G44" s="2" t="str">
        <f>IF(E44&gt;BASE!$D$7,BASE!$C$7,IF(E44&gt;BASE!$D$6,BASE!$C$6,IF(E44&gt;BASE!$D$5,BASE!$C$5,IF(E44&gt;BASE!$D$4,BASE!$C$4,IF(E44&lt;BASE!$D$4,BASE!$C$3,0)))))</f>
        <v>M1</v>
      </c>
      <c r="H44" s="4">
        <v>0.104861111111111</v>
      </c>
      <c r="I44" s="2" t="s">
        <v>8</v>
      </c>
    </row>
    <row r="45" spans="1:9" x14ac:dyDescent="0.35">
      <c r="A45" s="2">
        <f t="shared" si="0"/>
        <v>43</v>
      </c>
      <c r="B45" s="2" t="s">
        <v>106</v>
      </c>
      <c r="C45" s="2" t="s">
        <v>107</v>
      </c>
      <c r="D45" s="2">
        <v>43</v>
      </c>
      <c r="E45" s="3">
        <v>28376</v>
      </c>
      <c r="F45" s="2" t="s">
        <v>34</v>
      </c>
      <c r="G45" s="2" t="str">
        <f>IF(E45&gt;BASE!$D$7,BASE!$C$7,IF(E45&gt;BASE!$D$6,BASE!$C$6,IF(E45&gt;BASE!$D$5,BASE!$C$5,IF(E45&gt;BASE!$D$4,BASE!$C$4,IF(E45&lt;BASE!$D$4,BASE!$C$3,0)))))</f>
        <v>M1</v>
      </c>
      <c r="H45" s="4">
        <v>0.105555555555555</v>
      </c>
      <c r="I45" s="2" t="s">
        <v>8</v>
      </c>
    </row>
    <row r="46" spans="1:9" x14ac:dyDescent="0.35">
      <c r="A46" s="2">
        <f t="shared" si="0"/>
        <v>44</v>
      </c>
      <c r="B46" s="2" t="s">
        <v>108</v>
      </c>
      <c r="C46" s="2" t="s">
        <v>109</v>
      </c>
      <c r="D46" s="2">
        <v>44</v>
      </c>
      <c r="E46" s="3">
        <v>26973</v>
      </c>
      <c r="F46" s="2" t="s">
        <v>34</v>
      </c>
      <c r="G46" s="2" t="str">
        <f>IF(E46&gt;BASE!$D$7,BASE!$C$7,IF(E46&gt;BASE!$D$6,BASE!$C$6,IF(E46&gt;BASE!$D$5,BASE!$C$5,IF(E46&gt;BASE!$D$4,BASE!$C$4,IF(E46&lt;BASE!$D$4,BASE!$C$3,0)))))</f>
        <v>M1</v>
      </c>
      <c r="H46" s="4">
        <v>0.10625</v>
      </c>
      <c r="I46" s="2" t="s">
        <v>8</v>
      </c>
    </row>
    <row r="47" spans="1:9" x14ac:dyDescent="0.35">
      <c r="A47" s="2">
        <f t="shared" si="0"/>
        <v>45</v>
      </c>
      <c r="B47" s="2" t="s">
        <v>110</v>
      </c>
      <c r="C47" s="2" t="s">
        <v>111</v>
      </c>
      <c r="D47" s="2">
        <v>45</v>
      </c>
      <c r="E47" s="3">
        <v>36248</v>
      </c>
      <c r="F47" s="2" t="s">
        <v>34</v>
      </c>
      <c r="G47" s="2" t="str">
        <f>IF(E47&gt;BASE!$D$7,BASE!$C$7,IF(E47&gt;BASE!$D$6,BASE!$C$6,IF(E47&gt;BASE!$D$5,BASE!$C$5,IF(E47&gt;BASE!$D$4,BASE!$C$4,IF(E47&lt;BASE!$D$4,BASE!$C$3,0)))))</f>
        <v>Sénior</v>
      </c>
      <c r="H47" s="4">
        <v>0.106944444444444</v>
      </c>
      <c r="I47" s="2" t="s">
        <v>8</v>
      </c>
    </row>
    <row r="48" spans="1:9" x14ac:dyDescent="0.35">
      <c r="A48" s="2">
        <f t="shared" si="0"/>
        <v>46</v>
      </c>
      <c r="B48" s="2" t="s">
        <v>112</v>
      </c>
      <c r="C48" s="2" t="s">
        <v>113</v>
      </c>
      <c r="D48" s="2">
        <v>46</v>
      </c>
      <c r="E48" s="3">
        <v>29256</v>
      </c>
      <c r="F48" s="2" t="s">
        <v>34</v>
      </c>
      <c r="G48" s="2" t="str">
        <f>IF(E48&gt;BASE!$D$7,BASE!$C$7,IF(E48&gt;BASE!$D$6,BASE!$C$6,IF(E48&gt;BASE!$D$5,BASE!$C$5,IF(E48&gt;BASE!$D$4,BASE!$C$4,IF(E48&lt;BASE!$D$4,BASE!$C$3,0)))))</f>
        <v>M1</v>
      </c>
      <c r="H48" s="4">
        <v>0.10763888888888901</v>
      </c>
      <c r="I48" s="2" t="s">
        <v>8</v>
      </c>
    </row>
    <row r="49" spans="1:9" x14ac:dyDescent="0.35">
      <c r="A49" s="2">
        <f t="shared" si="0"/>
        <v>47</v>
      </c>
      <c r="B49" s="2" t="s">
        <v>114</v>
      </c>
      <c r="C49" s="2" t="s">
        <v>115</v>
      </c>
      <c r="D49" s="2">
        <v>47</v>
      </c>
      <c r="E49" s="3">
        <v>26925</v>
      </c>
      <c r="F49" s="2" t="s">
        <v>34</v>
      </c>
      <c r="G49" s="2" t="str">
        <f>IF(E49&gt;BASE!$D$7,BASE!$C$7,IF(E49&gt;BASE!$D$6,BASE!$C$6,IF(E49&gt;BASE!$D$5,BASE!$C$5,IF(E49&gt;BASE!$D$4,BASE!$C$4,IF(E49&lt;BASE!$D$4,BASE!$C$3,0)))))</f>
        <v>M2</v>
      </c>
      <c r="H49" s="4">
        <v>0.108333333333333</v>
      </c>
      <c r="I49" s="2" t="s">
        <v>8</v>
      </c>
    </row>
    <row r="50" spans="1:9" x14ac:dyDescent="0.35">
      <c r="A50" s="2">
        <f t="shared" si="0"/>
        <v>48</v>
      </c>
      <c r="B50" s="2" t="s">
        <v>116</v>
      </c>
      <c r="C50" s="2" t="s">
        <v>117</v>
      </c>
      <c r="D50" s="2">
        <v>48</v>
      </c>
      <c r="E50" s="3">
        <v>29159</v>
      </c>
      <c r="F50" s="2" t="s">
        <v>514</v>
      </c>
      <c r="G50" s="2" t="str">
        <f>IF(E50&gt;BASE!$D$7,BASE!$C$7,IF(E50&gt;BASE!$D$6,BASE!$C$6,IF(E50&gt;BASE!$D$5,BASE!$C$5,IF(E50&gt;BASE!$D$4,BASE!$C$4,IF(E50&lt;BASE!$D$4,BASE!$C$3,0)))))</f>
        <v>M1</v>
      </c>
      <c r="H50" s="4">
        <v>0.109027777777778</v>
      </c>
      <c r="I50" s="2" t="s">
        <v>8</v>
      </c>
    </row>
    <row r="51" spans="1:9" x14ac:dyDescent="0.35">
      <c r="A51" s="2">
        <f t="shared" si="0"/>
        <v>49</v>
      </c>
      <c r="B51" s="2" t="s">
        <v>118</v>
      </c>
      <c r="C51" s="2" t="s">
        <v>119</v>
      </c>
      <c r="D51" s="2">
        <v>49</v>
      </c>
      <c r="E51" s="3">
        <v>30423</v>
      </c>
      <c r="F51" s="2" t="s">
        <v>34</v>
      </c>
      <c r="G51" s="2" t="str">
        <f>IF(E51&gt;BASE!$D$7,BASE!$C$7,IF(E51&gt;BASE!$D$6,BASE!$C$6,IF(E51&gt;BASE!$D$5,BASE!$C$5,IF(E51&gt;BASE!$D$4,BASE!$C$4,IF(E51&lt;BASE!$D$4,BASE!$C$3,0)))))</f>
        <v>M1</v>
      </c>
      <c r="H51" s="4">
        <v>0.109722222222222</v>
      </c>
      <c r="I51" s="2" t="s">
        <v>8</v>
      </c>
    </row>
    <row r="52" spans="1:9" x14ac:dyDescent="0.35">
      <c r="A52" s="2">
        <f t="shared" si="0"/>
        <v>50</v>
      </c>
      <c r="B52" s="2" t="s">
        <v>120</v>
      </c>
      <c r="C52" s="2" t="s">
        <v>121</v>
      </c>
      <c r="D52" s="2">
        <v>50</v>
      </c>
      <c r="E52" s="3">
        <v>28101</v>
      </c>
      <c r="F52" s="2" t="s">
        <v>34</v>
      </c>
      <c r="G52" s="2" t="str">
        <f>IF(E52&gt;BASE!$D$7,BASE!$C$7,IF(E52&gt;BASE!$D$6,BASE!$C$6,IF(E52&gt;BASE!$D$5,BASE!$C$5,IF(E52&gt;BASE!$D$4,BASE!$C$4,IF(E52&lt;BASE!$D$4,BASE!$C$3,0)))))</f>
        <v>M1</v>
      </c>
      <c r="H52" s="4">
        <v>0.110416666666667</v>
      </c>
      <c r="I52" s="2" t="s">
        <v>8</v>
      </c>
    </row>
    <row r="53" spans="1:9" x14ac:dyDescent="0.35">
      <c r="A53" s="2">
        <f t="shared" si="0"/>
        <v>51</v>
      </c>
      <c r="B53" s="2" t="s">
        <v>122</v>
      </c>
      <c r="C53" s="2" t="s">
        <v>123</v>
      </c>
      <c r="D53" s="2">
        <v>51</v>
      </c>
      <c r="E53" s="3">
        <v>24681</v>
      </c>
      <c r="F53" s="2" t="s">
        <v>34</v>
      </c>
      <c r="G53" s="2" t="str">
        <f>IF(E53&gt;BASE!$D$7,BASE!$C$7,IF(E53&gt;BASE!$D$6,BASE!$C$6,IF(E53&gt;BASE!$D$5,BASE!$C$5,IF(E53&gt;BASE!$D$4,BASE!$C$4,IF(E53&lt;BASE!$D$4,BASE!$C$3,0)))))</f>
        <v>M2</v>
      </c>
      <c r="H53" s="4">
        <v>0.11111111111111099</v>
      </c>
      <c r="I53" s="2" t="s">
        <v>8</v>
      </c>
    </row>
    <row r="54" spans="1:9" x14ac:dyDescent="0.35">
      <c r="A54" s="2">
        <f t="shared" si="0"/>
        <v>52</v>
      </c>
      <c r="B54" s="2" t="s">
        <v>124</v>
      </c>
      <c r="C54" s="2" t="s">
        <v>125</v>
      </c>
      <c r="D54" s="2">
        <v>52</v>
      </c>
      <c r="E54" s="3">
        <v>34344</v>
      </c>
      <c r="F54" s="2" t="s">
        <v>34</v>
      </c>
      <c r="G54" s="2" t="str">
        <f>IF(E54&gt;BASE!$D$7,BASE!$C$7,IF(E54&gt;BASE!$D$6,BASE!$C$6,IF(E54&gt;BASE!$D$5,BASE!$C$5,IF(E54&gt;BASE!$D$4,BASE!$C$4,IF(E54&lt;BASE!$D$4,BASE!$C$3,0)))))</f>
        <v>Sénior</v>
      </c>
      <c r="H54" s="4">
        <v>0.11180555555555501</v>
      </c>
      <c r="I54" s="2" t="s">
        <v>9</v>
      </c>
    </row>
    <row r="55" spans="1:9" x14ac:dyDescent="0.35">
      <c r="A55" s="2">
        <f t="shared" si="0"/>
        <v>53</v>
      </c>
      <c r="B55" s="2" t="s">
        <v>126</v>
      </c>
      <c r="C55" s="2" t="s">
        <v>127</v>
      </c>
      <c r="D55" s="2">
        <v>53</v>
      </c>
      <c r="E55" s="3">
        <v>27722</v>
      </c>
      <c r="F55" s="2" t="s">
        <v>514</v>
      </c>
      <c r="G55" s="2" t="str">
        <f>IF(E55&gt;BASE!$D$7,BASE!$C$7,IF(E55&gt;BASE!$D$6,BASE!$C$6,IF(E55&gt;BASE!$D$5,BASE!$C$5,IF(E55&gt;BASE!$D$4,BASE!$C$4,IF(E55&lt;BASE!$D$4,BASE!$C$3,0)))))</f>
        <v>M1</v>
      </c>
      <c r="H55" s="4">
        <v>0.1125</v>
      </c>
      <c r="I55" s="2" t="s">
        <v>9</v>
      </c>
    </row>
    <row r="56" spans="1:9" x14ac:dyDescent="0.35">
      <c r="A56" s="2">
        <f t="shared" si="0"/>
        <v>54</v>
      </c>
      <c r="B56" s="2" t="s">
        <v>128</v>
      </c>
      <c r="C56" s="2" t="s">
        <v>129</v>
      </c>
      <c r="D56" s="2">
        <v>54</v>
      </c>
      <c r="E56" s="3">
        <v>26446</v>
      </c>
      <c r="F56" s="2" t="s">
        <v>34</v>
      </c>
      <c r="G56" s="2" t="str">
        <f>IF(E56&gt;BASE!$D$7,BASE!$C$7,IF(E56&gt;BASE!$D$6,BASE!$C$6,IF(E56&gt;BASE!$D$5,BASE!$C$5,IF(E56&gt;BASE!$D$4,BASE!$C$4,IF(E56&lt;BASE!$D$4,BASE!$C$3,0)))))</f>
        <v>M2</v>
      </c>
      <c r="H56" s="4">
        <v>0.113194444444444</v>
      </c>
      <c r="I56" s="2" t="s">
        <v>9</v>
      </c>
    </row>
    <row r="57" spans="1:9" x14ac:dyDescent="0.35">
      <c r="A57" s="2">
        <f t="shared" si="0"/>
        <v>55</v>
      </c>
      <c r="B57" s="2" t="s">
        <v>130</v>
      </c>
      <c r="C57" s="2" t="s">
        <v>131</v>
      </c>
      <c r="D57" s="2">
        <v>55</v>
      </c>
      <c r="E57" s="3">
        <v>22897</v>
      </c>
      <c r="F57" s="2" t="s">
        <v>34</v>
      </c>
      <c r="G57" s="2" t="str">
        <f>IF(E57&gt;BASE!$D$7,BASE!$C$7,IF(E57&gt;BASE!$D$6,BASE!$C$6,IF(E57&gt;BASE!$D$5,BASE!$C$5,IF(E57&gt;BASE!$D$4,BASE!$C$4,IF(E57&lt;BASE!$D$4,BASE!$C$3,0)))))</f>
        <v>M3</v>
      </c>
      <c r="H57" s="4">
        <v>0.113888888888889</v>
      </c>
      <c r="I57" s="2" t="s">
        <v>9</v>
      </c>
    </row>
    <row r="58" spans="1:9" x14ac:dyDescent="0.35">
      <c r="A58" s="2">
        <f t="shared" si="0"/>
        <v>56</v>
      </c>
      <c r="B58" s="2" t="s">
        <v>132</v>
      </c>
      <c r="C58" s="2" t="s">
        <v>133</v>
      </c>
      <c r="D58" s="2">
        <v>56</v>
      </c>
      <c r="E58" s="3">
        <v>36431</v>
      </c>
      <c r="F58" s="2" t="s">
        <v>514</v>
      </c>
      <c r="G58" s="2" t="str">
        <f>IF(E58&gt;BASE!$D$7,BASE!$C$7,IF(E58&gt;BASE!$D$6,BASE!$C$6,IF(E58&gt;BASE!$D$5,BASE!$C$5,IF(E58&gt;BASE!$D$4,BASE!$C$4,IF(E58&lt;BASE!$D$4,BASE!$C$3,0)))))</f>
        <v>Sénior</v>
      </c>
      <c r="H58" s="4">
        <v>0.114583333333333</v>
      </c>
      <c r="I58" s="2" t="s">
        <v>10</v>
      </c>
    </row>
    <row r="59" spans="1:9" x14ac:dyDescent="0.35">
      <c r="A59" s="2">
        <f t="shared" si="0"/>
        <v>57</v>
      </c>
      <c r="B59" s="2" t="s">
        <v>134</v>
      </c>
      <c r="C59" s="2" t="s">
        <v>135</v>
      </c>
      <c r="D59" s="2">
        <v>57</v>
      </c>
      <c r="E59" s="3">
        <v>33914</v>
      </c>
      <c r="F59" s="2" t="s">
        <v>34</v>
      </c>
      <c r="G59" s="2" t="str">
        <f>IF(E59&gt;BASE!$D$7,BASE!$C$7,IF(E59&gt;BASE!$D$6,BASE!$C$6,IF(E59&gt;BASE!$D$5,BASE!$C$5,IF(E59&gt;BASE!$D$4,BASE!$C$4,IF(E59&lt;BASE!$D$4,BASE!$C$3,0)))))</f>
        <v>Sénior</v>
      </c>
      <c r="H59" s="4">
        <v>0.11527777777777801</v>
      </c>
      <c r="I59" s="2" t="s">
        <v>10</v>
      </c>
    </row>
    <row r="60" spans="1:9" x14ac:dyDescent="0.35">
      <c r="A60" s="2">
        <f t="shared" si="0"/>
        <v>58</v>
      </c>
      <c r="B60" s="2" t="s">
        <v>136</v>
      </c>
      <c r="C60" s="2" t="s">
        <v>137</v>
      </c>
      <c r="D60" s="2">
        <v>58</v>
      </c>
      <c r="E60" s="3">
        <v>26444</v>
      </c>
      <c r="F60" s="2" t="s">
        <v>34</v>
      </c>
      <c r="G60" s="2" t="str">
        <f>IF(E60&gt;BASE!$D$7,BASE!$C$7,IF(E60&gt;BASE!$D$6,BASE!$C$6,IF(E60&gt;BASE!$D$5,BASE!$C$5,IF(E60&gt;BASE!$D$4,BASE!$C$4,IF(E60&lt;BASE!$D$4,BASE!$C$3,0)))))</f>
        <v>M2</v>
      </c>
      <c r="H60" s="4">
        <v>0.115972222222222</v>
      </c>
      <c r="I60" s="2" t="s">
        <v>10</v>
      </c>
    </row>
    <row r="61" spans="1:9" x14ac:dyDescent="0.35">
      <c r="A61" s="2">
        <f t="shared" si="0"/>
        <v>59</v>
      </c>
      <c r="B61" s="2" t="s">
        <v>138</v>
      </c>
      <c r="C61" s="2" t="s">
        <v>139</v>
      </c>
      <c r="D61" s="2">
        <v>59</v>
      </c>
      <c r="E61" s="3">
        <v>33263</v>
      </c>
      <c r="F61" s="2" t="s">
        <v>514</v>
      </c>
      <c r="G61" s="2" t="str">
        <f>IF(E61&gt;BASE!$D$7,BASE!$C$7,IF(E61&gt;BASE!$D$6,BASE!$C$6,IF(E61&gt;BASE!$D$5,BASE!$C$5,IF(E61&gt;BASE!$D$4,BASE!$C$4,IF(E61&lt;BASE!$D$4,BASE!$C$3,0)))))</f>
        <v>Sénior</v>
      </c>
      <c r="H61" s="4">
        <v>0.116666666666667</v>
      </c>
      <c r="I61" s="2" t="s">
        <v>10</v>
      </c>
    </row>
    <row r="62" spans="1:9" x14ac:dyDescent="0.35">
      <c r="A62" s="2">
        <f t="shared" si="0"/>
        <v>60</v>
      </c>
      <c r="B62" s="2" t="s">
        <v>140</v>
      </c>
      <c r="C62" s="2" t="s">
        <v>141</v>
      </c>
      <c r="D62" s="2">
        <v>60</v>
      </c>
      <c r="E62" s="3">
        <v>31339</v>
      </c>
      <c r="F62" s="2" t="s">
        <v>514</v>
      </c>
      <c r="G62" s="2" t="str">
        <f>IF(E62&gt;BASE!$D$7,BASE!$C$7,IF(E62&gt;BASE!$D$6,BASE!$C$6,IF(E62&gt;BASE!$D$5,BASE!$C$5,IF(E62&gt;BASE!$D$4,BASE!$C$4,IF(E62&lt;BASE!$D$4,BASE!$C$3,0)))))</f>
        <v>Sénior</v>
      </c>
      <c r="H62" s="4">
        <v>0.117361111111111</v>
      </c>
      <c r="I62" s="2" t="s">
        <v>10</v>
      </c>
    </row>
    <row r="63" spans="1:9" x14ac:dyDescent="0.35">
      <c r="A63" s="2">
        <f t="shared" si="0"/>
        <v>61</v>
      </c>
      <c r="B63" s="2" t="s">
        <v>142</v>
      </c>
      <c r="C63" s="2" t="s">
        <v>143</v>
      </c>
      <c r="D63" s="2">
        <v>61</v>
      </c>
      <c r="E63" s="3">
        <v>19928</v>
      </c>
      <c r="F63" s="2" t="s">
        <v>34</v>
      </c>
      <c r="G63" s="2" t="str">
        <f>IF(E63&gt;BASE!$D$7,BASE!$C$7,IF(E63&gt;BASE!$D$6,BASE!$C$6,IF(E63&gt;BASE!$D$5,BASE!$C$5,IF(E63&gt;BASE!$D$4,BASE!$C$4,IF(E63&lt;BASE!$D$4,BASE!$C$3,0)))))</f>
        <v>M3</v>
      </c>
      <c r="H63" s="4">
        <v>0.118055555555555</v>
      </c>
      <c r="I63" s="2" t="s">
        <v>10</v>
      </c>
    </row>
    <row r="64" spans="1:9" x14ac:dyDescent="0.35">
      <c r="A64" s="2">
        <f t="shared" si="0"/>
        <v>62</v>
      </c>
      <c r="B64" s="2" t="s">
        <v>144</v>
      </c>
      <c r="C64" s="2" t="s">
        <v>127</v>
      </c>
      <c r="D64" s="2">
        <v>62</v>
      </c>
      <c r="E64" s="3">
        <v>33354</v>
      </c>
      <c r="F64" s="2" t="s">
        <v>514</v>
      </c>
      <c r="G64" s="2" t="str">
        <f>IF(E64&gt;BASE!$D$7,BASE!$C$7,IF(E64&gt;BASE!$D$6,BASE!$C$6,IF(E64&gt;BASE!$D$5,BASE!$C$5,IF(E64&gt;BASE!$D$4,BASE!$C$4,IF(E64&lt;BASE!$D$4,BASE!$C$3,0)))))</f>
        <v>Sénior</v>
      </c>
      <c r="H64" s="4">
        <v>0.11874999999999999</v>
      </c>
      <c r="I64" s="2" t="s">
        <v>10</v>
      </c>
    </row>
    <row r="65" spans="1:9" x14ac:dyDescent="0.35">
      <c r="A65" s="2">
        <f t="shared" si="0"/>
        <v>63</v>
      </c>
      <c r="B65" s="2" t="s">
        <v>145</v>
      </c>
      <c r="C65" s="2" t="s">
        <v>146</v>
      </c>
      <c r="D65" s="2">
        <v>63</v>
      </c>
      <c r="E65" s="3">
        <v>27050</v>
      </c>
      <c r="F65" s="2" t="s">
        <v>514</v>
      </c>
      <c r="G65" s="2" t="str">
        <f>IF(E65&gt;BASE!$D$7,BASE!$C$7,IF(E65&gt;BASE!$D$6,BASE!$C$6,IF(E65&gt;BASE!$D$5,BASE!$C$5,IF(E65&gt;BASE!$D$4,BASE!$C$4,IF(E65&lt;BASE!$D$4,BASE!$C$3,0)))))</f>
        <v>M1</v>
      </c>
      <c r="H65" s="4">
        <v>0.11944444444444401</v>
      </c>
      <c r="I65" s="2" t="s">
        <v>10</v>
      </c>
    </row>
    <row r="66" spans="1:9" x14ac:dyDescent="0.35">
      <c r="A66" s="2">
        <f t="shared" si="0"/>
        <v>64</v>
      </c>
      <c r="B66" s="2" t="s">
        <v>147</v>
      </c>
      <c r="C66" s="2" t="s">
        <v>148</v>
      </c>
      <c r="D66" s="2">
        <v>64</v>
      </c>
      <c r="E66" s="3">
        <v>20898</v>
      </c>
      <c r="F66" s="2" t="s">
        <v>514</v>
      </c>
      <c r="G66" s="2" t="str">
        <f>IF(E66&gt;BASE!$D$7,BASE!$C$7,IF(E66&gt;BASE!$D$6,BASE!$C$6,IF(E66&gt;BASE!$D$5,BASE!$C$5,IF(E66&gt;BASE!$D$4,BASE!$C$4,IF(E66&lt;BASE!$D$4,BASE!$C$3,0)))))</f>
        <v>M3</v>
      </c>
      <c r="H66" s="4">
        <v>0.120138888888889</v>
      </c>
      <c r="I66" s="2" t="s">
        <v>10</v>
      </c>
    </row>
    <row r="67" spans="1:9" x14ac:dyDescent="0.35">
      <c r="A67" s="2">
        <f t="shared" ref="A67:A130" si="1">RANK(H67,$H$3:$H$266,1)</f>
        <v>65</v>
      </c>
      <c r="B67" s="2" t="s">
        <v>149</v>
      </c>
      <c r="C67" s="2" t="s">
        <v>150</v>
      </c>
      <c r="D67" s="2">
        <v>65</v>
      </c>
      <c r="E67" s="3">
        <v>32955</v>
      </c>
      <c r="F67" s="2" t="s">
        <v>514</v>
      </c>
      <c r="G67" s="2" t="str">
        <f>IF(E67&gt;BASE!$D$7,BASE!$C$7,IF(E67&gt;BASE!$D$6,BASE!$C$6,IF(E67&gt;BASE!$D$5,BASE!$C$5,IF(E67&gt;BASE!$D$4,BASE!$C$4,IF(E67&lt;BASE!$D$4,BASE!$C$3,0)))))</f>
        <v>Sénior</v>
      </c>
      <c r="H67" s="4">
        <v>0.120833333333333</v>
      </c>
      <c r="I67" s="2" t="s">
        <v>10</v>
      </c>
    </row>
    <row r="68" spans="1:9" x14ac:dyDescent="0.35">
      <c r="A68" s="2">
        <f t="shared" si="1"/>
        <v>66</v>
      </c>
      <c r="B68" s="2" t="s">
        <v>151</v>
      </c>
      <c r="C68" s="2" t="s">
        <v>152</v>
      </c>
      <c r="D68" s="2">
        <v>66</v>
      </c>
      <c r="E68" s="3">
        <v>25616</v>
      </c>
      <c r="F68" s="2" t="s">
        <v>514</v>
      </c>
      <c r="G68" s="2" t="str">
        <f>IF(E68&gt;BASE!$D$7,BASE!$C$7,IF(E68&gt;BASE!$D$6,BASE!$C$6,IF(E68&gt;BASE!$D$5,BASE!$C$5,IF(E68&gt;BASE!$D$4,BASE!$C$4,IF(E68&lt;BASE!$D$4,BASE!$C$3,0)))))</f>
        <v>M2</v>
      </c>
      <c r="H68" s="4">
        <v>0.121527777777778</v>
      </c>
      <c r="I68" s="2" t="s">
        <v>10</v>
      </c>
    </row>
    <row r="69" spans="1:9" x14ac:dyDescent="0.35">
      <c r="A69" s="2">
        <f t="shared" si="1"/>
        <v>67</v>
      </c>
      <c r="B69" s="2" t="s">
        <v>153</v>
      </c>
      <c r="C69" s="2" t="s">
        <v>154</v>
      </c>
      <c r="D69" s="2">
        <v>67</v>
      </c>
      <c r="E69" s="3">
        <v>31542</v>
      </c>
      <c r="F69" s="2" t="s">
        <v>514</v>
      </c>
      <c r="G69" s="2" t="str">
        <f>IF(E69&gt;BASE!$D$7,BASE!$C$7,IF(E69&gt;BASE!$D$6,BASE!$C$6,IF(E69&gt;BASE!$D$5,BASE!$C$5,IF(E69&gt;BASE!$D$4,BASE!$C$4,IF(E69&lt;BASE!$D$4,BASE!$C$3,0)))))</f>
        <v>Sénior</v>
      </c>
      <c r="H69" s="4">
        <v>0.122222222222222</v>
      </c>
      <c r="I69" s="2" t="s">
        <v>10</v>
      </c>
    </row>
    <row r="70" spans="1:9" x14ac:dyDescent="0.35">
      <c r="A70" s="2">
        <f t="shared" si="1"/>
        <v>68</v>
      </c>
      <c r="B70" s="2" t="s">
        <v>155</v>
      </c>
      <c r="C70" s="2" t="s">
        <v>156</v>
      </c>
      <c r="D70" s="2">
        <v>68</v>
      </c>
      <c r="E70" s="3">
        <v>32700</v>
      </c>
      <c r="F70" s="2" t="s">
        <v>34</v>
      </c>
      <c r="G70" s="2" t="str">
        <f>IF(E70&gt;BASE!$D$7,BASE!$C$7,IF(E70&gt;BASE!$D$6,BASE!$C$6,IF(E70&gt;BASE!$D$5,BASE!$C$5,IF(E70&gt;BASE!$D$4,BASE!$C$4,IF(E70&lt;BASE!$D$4,BASE!$C$3,0)))))</f>
        <v>Sénior</v>
      </c>
      <c r="H70" s="4">
        <v>0.12291666666666599</v>
      </c>
      <c r="I70" s="2" t="s">
        <v>10</v>
      </c>
    </row>
    <row r="71" spans="1:9" x14ac:dyDescent="0.35">
      <c r="A71" s="2">
        <f t="shared" si="1"/>
        <v>69</v>
      </c>
      <c r="B71" s="2" t="s">
        <v>157</v>
      </c>
      <c r="C71" s="2" t="s">
        <v>158</v>
      </c>
      <c r="D71" s="2">
        <v>69</v>
      </c>
      <c r="E71" s="3">
        <v>25094</v>
      </c>
      <c r="F71" s="2" t="s">
        <v>514</v>
      </c>
      <c r="G71" s="2" t="str">
        <f>IF(E71&gt;BASE!$D$7,BASE!$C$7,IF(E71&gt;BASE!$D$6,BASE!$C$6,IF(E71&gt;BASE!$D$5,BASE!$C$5,IF(E71&gt;BASE!$D$4,BASE!$C$4,IF(E71&lt;BASE!$D$4,BASE!$C$3,0)))))</f>
        <v>M2</v>
      </c>
      <c r="H71" s="4">
        <v>0.12361111111111101</v>
      </c>
      <c r="I71" s="2" t="s">
        <v>10</v>
      </c>
    </row>
    <row r="72" spans="1:9" x14ac:dyDescent="0.35">
      <c r="A72" s="2">
        <f t="shared" si="1"/>
        <v>70</v>
      </c>
      <c r="B72" s="2" t="s">
        <v>159</v>
      </c>
      <c r="C72" s="2" t="s">
        <v>74</v>
      </c>
      <c r="D72" s="2">
        <v>70</v>
      </c>
      <c r="E72" s="3">
        <v>28377</v>
      </c>
      <c r="F72" s="2" t="s">
        <v>34</v>
      </c>
      <c r="G72" s="2" t="str">
        <f>IF(E72&gt;BASE!$D$7,BASE!$C$7,IF(E72&gt;BASE!$D$6,BASE!$C$6,IF(E72&gt;BASE!$D$5,BASE!$C$5,IF(E72&gt;BASE!$D$4,BASE!$C$4,IF(E72&lt;BASE!$D$4,BASE!$C$3,0)))))</f>
        <v>M1</v>
      </c>
      <c r="H72" s="4">
        <v>0.124305555555555</v>
      </c>
      <c r="I72" s="2" t="s">
        <v>10</v>
      </c>
    </row>
    <row r="73" spans="1:9" x14ac:dyDescent="0.35">
      <c r="A73" s="2">
        <f t="shared" si="1"/>
        <v>71</v>
      </c>
      <c r="B73" s="2" t="s">
        <v>160</v>
      </c>
      <c r="C73" s="2" t="s">
        <v>161</v>
      </c>
      <c r="D73" s="2">
        <v>71</v>
      </c>
      <c r="E73" s="3">
        <v>26169</v>
      </c>
      <c r="F73" s="2" t="s">
        <v>34</v>
      </c>
      <c r="G73" s="2" t="str">
        <f>IF(E73&gt;BASE!$D$7,BASE!$C$7,IF(E73&gt;BASE!$D$6,BASE!$C$6,IF(E73&gt;BASE!$D$5,BASE!$C$5,IF(E73&gt;BASE!$D$4,BASE!$C$4,IF(E73&lt;BASE!$D$4,BASE!$C$3,0)))))</f>
        <v>M2</v>
      </c>
      <c r="H73" s="4">
        <v>0.125</v>
      </c>
      <c r="I73" s="2" t="s">
        <v>10</v>
      </c>
    </row>
    <row r="74" spans="1:9" x14ac:dyDescent="0.35">
      <c r="A74" s="2">
        <f t="shared" si="1"/>
        <v>72</v>
      </c>
      <c r="B74" s="2" t="s">
        <v>162</v>
      </c>
      <c r="C74" s="2" t="s">
        <v>163</v>
      </c>
      <c r="D74" s="2">
        <v>72</v>
      </c>
      <c r="E74" s="3">
        <v>33143</v>
      </c>
      <c r="F74" s="2" t="s">
        <v>34</v>
      </c>
      <c r="G74" s="2" t="str">
        <f>IF(E74&gt;BASE!$D$7,BASE!$C$7,IF(E74&gt;BASE!$D$6,BASE!$C$6,IF(E74&gt;BASE!$D$5,BASE!$C$5,IF(E74&gt;BASE!$D$4,BASE!$C$4,IF(E74&lt;BASE!$D$4,BASE!$C$3,0)))))</f>
        <v>Sénior</v>
      </c>
      <c r="H74" s="4">
        <v>0.125694444444444</v>
      </c>
      <c r="I74" s="2" t="s">
        <v>10</v>
      </c>
    </row>
    <row r="75" spans="1:9" x14ac:dyDescent="0.35">
      <c r="A75" s="2">
        <f t="shared" si="1"/>
        <v>73</v>
      </c>
      <c r="B75" s="2" t="s">
        <v>164</v>
      </c>
      <c r="C75" s="2" t="s">
        <v>165</v>
      </c>
      <c r="D75" s="2">
        <v>73</v>
      </c>
      <c r="E75" s="3">
        <v>32135</v>
      </c>
      <c r="F75" s="2" t="s">
        <v>34</v>
      </c>
      <c r="G75" s="2" t="str">
        <f>IF(E75&gt;BASE!$D$7,BASE!$C$7,IF(E75&gt;BASE!$D$6,BASE!$C$6,IF(E75&gt;BASE!$D$5,BASE!$C$5,IF(E75&gt;BASE!$D$4,BASE!$C$4,IF(E75&lt;BASE!$D$4,BASE!$C$3,0)))))</f>
        <v>Sénior</v>
      </c>
      <c r="H75" s="4">
        <v>0.12638888888888899</v>
      </c>
      <c r="I75" s="2" t="s">
        <v>10</v>
      </c>
    </row>
    <row r="76" spans="1:9" x14ac:dyDescent="0.35">
      <c r="A76" s="2">
        <f t="shared" si="1"/>
        <v>74</v>
      </c>
      <c r="B76" s="2" t="s">
        <v>166</v>
      </c>
      <c r="C76" s="2" t="s">
        <v>167</v>
      </c>
      <c r="D76" s="2">
        <v>74</v>
      </c>
      <c r="E76" s="3">
        <v>23506</v>
      </c>
      <c r="F76" s="2" t="s">
        <v>34</v>
      </c>
      <c r="G76" s="2" t="str">
        <f>IF(E76&gt;BASE!$D$7,BASE!$C$7,IF(E76&gt;BASE!$D$6,BASE!$C$6,IF(E76&gt;BASE!$D$5,BASE!$C$5,IF(E76&gt;BASE!$D$4,BASE!$C$4,IF(E76&lt;BASE!$D$4,BASE!$C$3,0)))))</f>
        <v>M2</v>
      </c>
      <c r="H76" s="4">
        <v>0.12708333333333299</v>
      </c>
      <c r="I76" s="2" t="s">
        <v>10</v>
      </c>
    </row>
    <row r="77" spans="1:9" x14ac:dyDescent="0.35">
      <c r="A77" s="2">
        <f t="shared" si="1"/>
        <v>75</v>
      </c>
      <c r="B77" s="2" t="s">
        <v>168</v>
      </c>
      <c r="C77" s="2" t="s">
        <v>169</v>
      </c>
      <c r="D77" s="2">
        <v>75</v>
      </c>
      <c r="E77" s="3">
        <v>19318</v>
      </c>
      <c r="F77" s="2" t="s">
        <v>34</v>
      </c>
      <c r="G77" s="2" t="str">
        <f>IF(E77&gt;BASE!$D$7,BASE!$C$7,IF(E77&gt;BASE!$D$6,BASE!$C$6,IF(E77&gt;BASE!$D$5,BASE!$C$5,IF(E77&gt;BASE!$D$4,BASE!$C$4,IF(E77&lt;BASE!$D$4,BASE!$C$3,0)))))</f>
        <v>M4</v>
      </c>
      <c r="H77" s="4">
        <v>0.12777777777777799</v>
      </c>
      <c r="I77" s="2" t="s">
        <v>10</v>
      </c>
    </row>
    <row r="78" spans="1:9" x14ac:dyDescent="0.35">
      <c r="A78" s="2">
        <f t="shared" si="1"/>
        <v>76</v>
      </c>
      <c r="B78" s="2" t="s">
        <v>170</v>
      </c>
      <c r="C78" s="2" t="s">
        <v>171</v>
      </c>
      <c r="D78" s="2">
        <v>76</v>
      </c>
      <c r="E78" s="3">
        <v>25669</v>
      </c>
      <c r="F78" s="2" t="s">
        <v>34</v>
      </c>
      <c r="G78" s="2" t="str">
        <f>IF(E78&gt;BASE!$D$7,BASE!$C$7,IF(E78&gt;BASE!$D$6,BASE!$C$6,IF(E78&gt;BASE!$D$5,BASE!$C$5,IF(E78&gt;BASE!$D$4,BASE!$C$4,IF(E78&lt;BASE!$D$4,BASE!$C$3,0)))))</f>
        <v>M2</v>
      </c>
      <c r="H78" s="4">
        <v>0.12847222222222199</v>
      </c>
      <c r="I78" s="2" t="s">
        <v>11</v>
      </c>
    </row>
    <row r="79" spans="1:9" x14ac:dyDescent="0.35">
      <c r="A79" s="2">
        <f t="shared" si="1"/>
        <v>77</v>
      </c>
      <c r="B79" s="2" t="s">
        <v>172</v>
      </c>
      <c r="C79" s="2" t="s">
        <v>173</v>
      </c>
      <c r="D79" s="2">
        <v>77</v>
      </c>
      <c r="E79" s="3">
        <v>23113</v>
      </c>
      <c r="F79" s="2" t="s">
        <v>514</v>
      </c>
      <c r="G79" s="2" t="str">
        <f>IF(E79&gt;BASE!$D$7,BASE!$C$7,IF(E79&gt;BASE!$D$6,BASE!$C$6,IF(E79&gt;BASE!$D$5,BASE!$C$5,IF(E79&gt;BASE!$D$4,BASE!$C$4,IF(E79&lt;BASE!$D$4,BASE!$C$3,0)))))</f>
        <v>M3</v>
      </c>
      <c r="H79" s="4">
        <v>0.12916666666666601</v>
      </c>
      <c r="I79" s="2" t="s">
        <v>11</v>
      </c>
    </row>
    <row r="80" spans="1:9" x14ac:dyDescent="0.35">
      <c r="A80" s="2">
        <f t="shared" si="1"/>
        <v>78</v>
      </c>
      <c r="B80" s="2" t="s">
        <v>174</v>
      </c>
      <c r="C80" s="2" t="s">
        <v>175</v>
      </c>
      <c r="D80" s="2">
        <v>78</v>
      </c>
      <c r="E80" s="3">
        <v>28806</v>
      </c>
      <c r="F80" s="2" t="s">
        <v>514</v>
      </c>
      <c r="G80" s="2" t="str">
        <f>IF(E80&gt;BASE!$D$7,BASE!$C$7,IF(E80&gt;BASE!$D$6,BASE!$C$6,IF(E80&gt;BASE!$D$5,BASE!$C$5,IF(E80&gt;BASE!$D$4,BASE!$C$4,IF(E80&lt;BASE!$D$4,BASE!$C$3,0)))))</f>
        <v>M1</v>
      </c>
      <c r="H80" s="4">
        <v>0.12986111111111101</v>
      </c>
      <c r="I80" s="2" t="s">
        <v>12</v>
      </c>
    </row>
    <row r="81" spans="1:9" x14ac:dyDescent="0.35">
      <c r="A81" s="2">
        <f t="shared" si="1"/>
        <v>79</v>
      </c>
      <c r="B81" s="2" t="s">
        <v>176</v>
      </c>
      <c r="C81" s="2" t="s">
        <v>95</v>
      </c>
      <c r="D81" s="2">
        <v>79</v>
      </c>
      <c r="E81" s="3">
        <v>34835</v>
      </c>
      <c r="F81" s="2" t="s">
        <v>34</v>
      </c>
      <c r="G81" s="2" t="str">
        <f>IF(E81&gt;BASE!$D$7,BASE!$C$7,IF(E81&gt;BASE!$D$6,BASE!$C$6,IF(E81&gt;BASE!$D$5,BASE!$C$5,IF(E81&gt;BASE!$D$4,BASE!$C$4,IF(E81&lt;BASE!$D$4,BASE!$C$3,0)))))</f>
        <v>Sénior</v>
      </c>
      <c r="H81" s="4">
        <v>0.13055555555555501</v>
      </c>
      <c r="I81" s="2" t="s">
        <v>12</v>
      </c>
    </row>
    <row r="82" spans="1:9" x14ac:dyDescent="0.35">
      <c r="A82" s="2">
        <f t="shared" si="1"/>
        <v>80</v>
      </c>
      <c r="B82" s="2" t="s">
        <v>177</v>
      </c>
      <c r="C82" s="2" t="s">
        <v>178</v>
      </c>
      <c r="D82" s="2">
        <v>80</v>
      </c>
      <c r="E82" s="3">
        <v>26200</v>
      </c>
      <c r="F82" s="2" t="s">
        <v>514</v>
      </c>
      <c r="G82" s="2" t="str">
        <f>IF(E82&gt;BASE!$D$7,BASE!$C$7,IF(E82&gt;BASE!$D$6,BASE!$C$6,IF(E82&gt;BASE!$D$5,BASE!$C$5,IF(E82&gt;BASE!$D$4,BASE!$C$4,IF(E82&lt;BASE!$D$4,BASE!$C$3,0)))))</f>
        <v>M2</v>
      </c>
      <c r="H82" s="4">
        <v>0.13125000000000001</v>
      </c>
      <c r="I82" s="2" t="s">
        <v>12</v>
      </c>
    </row>
    <row r="83" spans="1:9" x14ac:dyDescent="0.35">
      <c r="A83" s="2">
        <f t="shared" si="1"/>
        <v>81</v>
      </c>
      <c r="B83" s="2" t="s">
        <v>179</v>
      </c>
      <c r="C83" s="2" t="s">
        <v>180</v>
      </c>
      <c r="D83" s="2">
        <v>81</v>
      </c>
      <c r="E83" s="3">
        <v>25134</v>
      </c>
      <c r="F83" s="2" t="s">
        <v>34</v>
      </c>
      <c r="G83" s="2" t="str">
        <f>IF(E83&gt;BASE!$D$7,BASE!$C$7,IF(E83&gt;BASE!$D$6,BASE!$C$6,IF(E83&gt;BASE!$D$5,BASE!$C$5,IF(E83&gt;BASE!$D$4,BASE!$C$4,IF(E83&lt;BASE!$D$4,BASE!$C$3,0)))))</f>
        <v>M2</v>
      </c>
      <c r="H83" s="4">
        <v>0.131944444444444</v>
      </c>
      <c r="I83" s="2" t="s">
        <v>12</v>
      </c>
    </row>
    <row r="84" spans="1:9" x14ac:dyDescent="0.35">
      <c r="A84" s="2">
        <f t="shared" si="1"/>
        <v>82</v>
      </c>
      <c r="B84" s="2" t="s">
        <v>181</v>
      </c>
      <c r="C84" s="2" t="s">
        <v>94</v>
      </c>
      <c r="D84" s="2">
        <v>82</v>
      </c>
      <c r="E84" s="3">
        <v>29231</v>
      </c>
      <c r="F84" s="2" t="s">
        <v>34</v>
      </c>
      <c r="G84" s="2" t="str">
        <f>IF(E84&gt;BASE!$D$7,BASE!$C$7,IF(E84&gt;BASE!$D$6,BASE!$C$6,IF(E84&gt;BASE!$D$5,BASE!$C$5,IF(E84&gt;BASE!$D$4,BASE!$C$4,IF(E84&lt;BASE!$D$4,BASE!$C$3,0)))))</f>
        <v>M1</v>
      </c>
      <c r="H84" s="4">
        <v>0.132638888888889</v>
      </c>
      <c r="I84" s="2" t="s">
        <v>12</v>
      </c>
    </row>
    <row r="85" spans="1:9" x14ac:dyDescent="0.35">
      <c r="A85" s="2">
        <f t="shared" si="1"/>
        <v>83</v>
      </c>
      <c r="B85" s="2" t="s">
        <v>182</v>
      </c>
      <c r="C85" s="2" t="s">
        <v>129</v>
      </c>
      <c r="D85" s="2">
        <v>83</v>
      </c>
      <c r="E85" s="3">
        <v>30805</v>
      </c>
      <c r="F85" s="2" t="s">
        <v>34</v>
      </c>
      <c r="G85" s="2" t="str">
        <f>IF(E85&gt;BASE!$D$7,BASE!$C$7,IF(E85&gt;BASE!$D$6,BASE!$C$6,IF(E85&gt;BASE!$D$5,BASE!$C$5,IF(E85&gt;BASE!$D$4,BASE!$C$4,IF(E85&lt;BASE!$D$4,BASE!$C$3,0)))))</f>
        <v>Sénior</v>
      </c>
      <c r="H85" s="4">
        <v>0.133333333333333</v>
      </c>
      <c r="I85" s="2" t="s">
        <v>12</v>
      </c>
    </row>
    <row r="86" spans="1:9" x14ac:dyDescent="0.35">
      <c r="A86" s="2">
        <f t="shared" si="1"/>
        <v>84</v>
      </c>
      <c r="B86" s="2" t="s">
        <v>183</v>
      </c>
      <c r="C86" s="2" t="s">
        <v>184</v>
      </c>
      <c r="D86" s="2">
        <v>84</v>
      </c>
      <c r="E86" s="3">
        <v>29427</v>
      </c>
      <c r="F86" s="2" t="s">
        <v>514</v>
      </c>
      <c r="G86" s="2" t="str">
        <f>IF(E86&gt;BASE!$D$7,BASE!$C$7,IF(E86&gt;BASE!$D$6,BASE!$C$6,IF(E86&gt;BASE!$D$5,BASE!$C$5,IF(E86&gt;BASE!$D$4,BASE!$C$4,IF(E86&lt;BASE!$D$4,BASE!$C$3,0)))))</f>
        <v>M1</v>
      </c>
      <c r="H86" s="4">
        <v>0.134027777777778</v>
      </c>
      <c r="I86" s="2" t="s">
        <v>12</v>
      </c>
    </row>
    <row r="87" spans="1:9" x14ac:dyDescent="0.35">
      <c r="A87" s="2">
        <f t="shared" si="1"/>
        <v>85</v>
      </c>
      <c r="B87" s="2" t="s">
        <v>185</v>
      </c>
      <c r="C87" s="2" t="s">
        <v>186</v>
      </c>
      <c r="D87" s="2">
        <v>85</v>
      </c>
      <c r="E87" s="3">
        <v>28712</v>
      </c>
      <c r="F87" s="2" t="s">
        <v>514</v>
      </c>
      <c r="G87" s="2" t="str">
        <f>IF(E87&gt;BASE!$D$7,BASE!$C$7,IF(E87&gt;BASE!$D$6,BASE!$C$6,IF(E87&gt;BASE!$D$5,BASE!$C$5,IF(E87&gt;BASE!$D$4,BASE!$C$4,IF(E87&lt;BASE!$D$4,BASE!$C$3,0)))))</f>
        <v>M1</v>
      </c>
      <c r="H87" s="4">
        <v>0.13472222222222199</v>
      </c>
      <c r="I87" s="2" t="s">
        <v>12</v>
      </c>
    </row>
    <row r="88" spans="1:9" x14ac:dyDescent="0.35">
      <c r="A88" s="2">
        <f t="shared" si="1"/>
        <v>86</v>
      </c>
      <c r="B88" s="2" t="s">
        <v>187</v>
      </c>
      <c r="C88" s="2" t="s">
        <v>137</v>
      </c>
      <c r="D88" s="2">
        <v>86</v>
      </c>
      <c r="E88" s="3">
        <v>23234</v>
      </c>
      <c r="F88" s="2" t="s">
        <v>34</v>
      </c>
      <c r="G88" s="2" t="str">
        <f>IF(E88&gt;BASE!$D$7,BASE!$C$7,IF(E88&gt;BASE!$D$6,BASE!$C$6,IF(E88&gt;BASE!$D$5,BASE!$C$5,IF(E88&gt;BASE!$D$4,BASE!$C$4,IF(E88&lt;BASE!$D$4,BASE!$C$3,0)))))</f>
        <v>M3</v>
      </c>
      <c r="H88" s="4">
        <v>0.13541666666666599</v>
      </c>
      <c r="I88" s="2" t="s">
        <v>12</v>
      </c>
    </row>
    <row r="89" spans="1:9" x14ac:dyDescent="0.35">
      <c r="A89" s="2">
        <f t="shared" si="1"/>
        <v>87</v>
      </c>
      <c r="B89" s="2" t="s">
        <v>188</v>
      </c>
      <c r="C89" s="2" t="s">
        <v>189</v>
      </c>
      <c r="D89" s="2">
        <v>87</v>
      </c>
      <c r="E89" s="3">
        <v>22354</v>
      </c>
      <c r="F89" s="2" t="s">
        <v>34</v>
      </c>
      <c r="G89" s="2" t="str">
        <f>IF(E89&gt;BASE!$D$7,BASE!$C$7,IF(E89&gt;BASE!$D$6,BASE!$C$6,IF(E89&gt;BASE!$D$5,BASE!$C$5,IF(E89&gt;BASE!$D$4,BASE!$C$4,IF(E89&lt;BASE!$D$4,BASE!$C$3,0)))))</f>
        <v>M3</v>
      </c>
      <c r="H89" s="4">
        <v>0.13611111111111099</v>
      </c>
      <c r="I89" s="2" t="s">
        <v>13</v>
      </c>
    </row>
    <row r="90" spans="1:9" x14ac:dyDescent="0.35">
      <c r="A90" s="2">
        <f t="shared" si="1"/>
        <v>88</v>
      </c>
      <c r="B90" s="2" t="s">
        <v>190</v>
      </c>
      <c r="C90" s="2" t="s">
        <v>191</v>
      </c>
      <c r="D90" s="2">
        <v>88</v>
      </c>
      <c r="E90" s="3">
        <v>25778</v>
      </c>
      <c r="F90" s="2" t="s">
        <v>34</v>
      </c>
      <c r="G90" s="2" t="str">
        <f>IF(E90&gt;BASE!$D$7,BASE!$C$7,IF(E90&gt;BASE!$D$6,BASE!$C$6,IF(E90&gt;BASE!$D$5,BASE!$C$5,IF(E90&gt;BASE!$D$4,BASE!$C$4,IF(E90&lt;BASE!$D$4,BASE!$C$3,0)))))</f>
        <v>M2</v>
      </c>
      <c r="H90" s="4">
        <v>0.13680555555555499</v>
      </c>
      <c r="I90" s="2" t="s">
        <v>14</v>
      </c>
    </row>
    <row r="91" spans="1:9" x14ac:dyDescent="0.35">
      <c r="A91" s="2">
        <f t="shared" si="1"/>
        <v>89</v>
      </c>
      <c r="B91" s="2" t="s">
        <v>192</v>
      </c>
      <c r="C91" s="2" t="s">
        <v>193</v>
      </c>
      <c r="D91" s="2">
        <v>89</v>
      </c>
      <c r="E91" s="3">
        <v>24591</v>
      </c>
      <c r="F91" s="2" t="s">
        <v>514</v>
      </c>
      <c r="G91" s="2" t="str">
        <f>IF(E91&gt;BASE!$D$7,BASE!$C$7,IF(E91&gt;BASE!$D$6,BASE!$C$6,IF(E91&gt;BASE!$D$5,BASE!$C$5,IF(E91&gt;BASE!$D$4,BASE!$C$4,IF(E91&lt;BASE!$D$4,BASE!$C$3,0)))))</f>
        <v>M2</v>
      </c>
      <c r="H91" s="4">
        <v>0.13750000000000001</v>
      </c>
      <c r="I91" s="2" t="s">
        <v>14</v>
      </c>
    </row>
    <row r="92" spans="1:9" x14ac:dyDescent="0.35">
      <c r="A92" s="2">
        <f t="shared" si="1"/>
        <v>90</v>
      </c>
      <c r="B92" s="2" t="s">
        <v>192</v>
      </c>
      <c r="C92" s="2" t="s">
        <v>194</v>
      </c>
      <c r="D92" s="2">
        <v>90</v>
      </c>
      <c r="E92" s="3">
        <v>22606</v>
      </c>
      <c r="F92" s="2" t="s">
        <v>34</v>
      </c>
      <c r="G92" s="2" t="str">
        <f>IF(E92&gt;BASE!$D$7,BASE!$C$7,IF(E92&gt;BASE!$D$6,BASE!$C$6,IF(E92&gt;BASE!$D$5,BASE!$C$5,IF(E92&gt;BASE!$D$4,BASE!$C$4,IF(E92&lt;BASE!$D$4,BASE!$C$3,0)))))</f>
        <v>M3</v>
      </c>
      <c r="H92" s="4">
        <v>0.13819444444444401</v>
      </c>
      <c r="I92" s="2" t="s">
        <v>14</v>
      </c>
    </row>
    <row r="93" spans="1:9" x14ac:dyDescent="0.35">
      <c r="A93" s="2">
        <f t="shared" si="1"/>
        <v>91</v>
      </c>
      <c r="B93" s="2" t="s">
        <v>195</v>
      </c>
      <c r="C93" s="2" t="s">
        <v>196</v>
      </c>
      <c r="D93" s="2">
        <v>91</v>
      </c>
      <c r="E93" s="3">
        <v>30611</v>
      </c>
      <c r="F93" s="2" t="s">
        <v>34</v>
      </c>
      <c r="G93" s="2" t="str">
        <f>IF(E93&gt;BASE!$D$7,BASE!$C$7,IF(E93&gt;BASE!$D$6,BASE!$C$6,IF(E93&gt;BASE!$D$5,BASE!$C$5,IF(E93&gt;BASE!$D$4,BASE!$C$4,IF(E93&lt;BASE!$D$4,BASE!$C$3,0)))))</f>
        <v>Sénior</v>
      </c>
      <c r="H93" s="4">
        <v>0.13888888888888901</v>
      </c>
      <c r="I93" s="2" t="s">
        <v>14</v>
      </c>
    </row>
    <row r="94" spans="1:9" x14ac:dyDescent="0.35">
      <c r="A94" s="2">
        <f t="shared" si="1"/>
        <v>92</v>
      </c>
      <c r="B94" s="2" t="s">
        <v>197</v>
      </c>
      <c r="C94" s="2" t="s">
        <v>198</v>
      </c>
      <c r="D94" s="2">
        <v>92</v>
      </c>
      <c r="E94" s="3">
        <v>28151</v>
      </c>
      <c r="F94" s="2" t="s">
        <v>514</v>
      </c>
      <c r="G94" s="2" t="str">
        <f>IF(E94&gt;BASE!$D$7,BASE!$C$7,IF(E94&gt;BASE!$D$6,BASE!$C$6,IF(E94&gt;BASE!$D$5,BASE!$C$5,IF(E94&gt;BASE!$D$4,BASE!$C$4,IF(E94&lt;BASE!$D$4,BASE!$C$3,0)))))</f>
        <v>M1</v>
      </c>
      <c r="H94" s="4">
        <v>0.139583333333333</v>
      </c>
      <c r="I94" s="2" t="s">
        <v>14</v>
      </c>
    </row>
    <row r="95" spans="1:9" x14ac:dyDescent="0.35">
      <c r="A95" s="2">
        <f t="shared" si="1"/>
        <v>93</v>
      </c>
      <c r="B95" s="2" t="s">
        <v>199</v>
      </c>
      <c r="C95" s="2" t="s">
        <v>200</v>
      </c>
      <c r="D95" s="2">
        <v>93</v>
      </c>
      <c r="E95" s="3">
        <v>30031</v>
      </c>
      <c r="F95" s="2" t="s">
        <v>34</v>
      </c>
      <c r="G95" s="2" t="str">
        <f>IF(E95&gt;BASE!$D$7,BASE!$C$7,IF(E95&gt;BASE!$D$6,BASE!$C$6,IF(E95&gt;BASE!$D$5,BASE!$C$5,IF(E95&gt;BASE!$D$4,BASE!$C$4,IF(E95&lt;BASE!$D$4,BASE!$C$3,0)))))</f>
        <v>M1</v>
      </c>
      <c r="H95" s="4">
        <v>0.140277777777778</v>
      </c>
      <c r="I95" s="2" t="s">
        <v>15</v>
      </c>
    </row>
    <row r="96" spans="1:9" x14ac:dyDescent="0.35">
      <c r="A96" s="2">
        <f t="shared" si="1"/>
        <v>94</v>
      </c>
      <c r="B96" s="2" t="s">
        <v>512</v>
      </c>
      <c r="C96" s="2" t="s">
        <v>513</v>
      </c>
      <c r="D96" s="2">
        <v>94</v>
      </c>
      <c r="E96" s="3">
        <v>28911</v>
      </c>
      <c r="F96" s="2" t="s">
        <v>514</v>
      </c>
      <c r="G96" s="2" t="str">
        <f>IF(E96&gt;BASE!$D$7,BASE!$C$7,IF(E96&gt;BASE!$D$6,BASE!$C$6,IF(E96&gt;BASE!$D$5,BASE!$C$5,IF(E96&gt;BASE!$D$4,BASE!$C$4,IF(E96&lt;BASE!$D$4,BASE!$C$3,0)))))</f>
        <v>M1</v>
      </c>
      <c r="H96" s="4">
        <v>0.140972222222222</v>
      </c>
      <c r="I96" s="2" t="s">
        <v>15</v>
      </c>
    </row>
    <row r="97" spans="1:9" x14ac:dyDescent="0.35">
      <c r="A97" s="2">
        <f t="shared" si="1"/>
        <v>95</v>
      </c>
      <c r="B97" s="2" t="s">
        <v>201</v>
      </c>
      <c r="C97" s="2" t="s">
        <v>202</v>
      </c>
      <c r="D97" s="2">
        <v>95</v>
      </c>
      <c r="E97" s="3">
        <v>26036</v>
      </c>
      <c r="F97" s="2" t="s">
        <v>514</v>
      </c>
      <c r="G97" s="2" t="str">
        <f>IF(E97&gt;BASE!$D$7,BASE!$C$7,IF(E97&gt;BASE!$D$6,BASE!$C$6,IF(E97&gt;BASE!$D$5,BASE!$C$5,IF(E97&gt;BASE!$D$4,BASE!$C$4,IF(E97&lt;BASE!$D$4,BASE!$C$3,0)))))</f>
        <v>M2</v>
      </c>
      <c r="H97" s="4">
        <v>0.141666666666666</v>
      </c>
      <c r="I97" s="2" t="s">
        <v>15</v>
      </c>
    </row>
    <row r="98" spans="1:9" x14ac:dyDescent="0.35">
      <c r="A98" s="2">
        <f t="shared" si="1"/>
        <v>96</v>
      </c>
      <c r="B98" s="2" t="s">
        <v>203</v>
      </c>
      <c r="C98" s="2" t="s">
        <v>69</v>
      </c>
      <c r="D98" s="2">
        <v>96</v>
      </c>
      <c r="E98" s="3">
        <v>23943</v>
      </c>
      <c r="F98" s="2" t="s">
        <v>34</v>
      </c>
      <c r="G98" s="2" t="str">
        <f>IF(E98&gt;BASE!$D$7,BASE!$C$7,IF(E98&gt;BASE!$D$6,BASE!$C$6,IF(E98&gt;BASE!$D$5,BASE!$C$5,IF(E98&gt;BASE!$D$4,BASE!$C$4,IF(E98&lt;BASE!$D$4,BASE!$C$3,0)))))</f>
        <v>M2</v>
      </c>
      <c r="H98" s="4">
        <v>0.14236111111111099</v>
      </c>
      <c r="I98" s="2" t="s">
        <v>15</v>
      </c>
    </row>
    <row r="99" spans="1:9" x14ac:dyDescent="0.35">
      <c r="A99" s="2">
        <f t="shared" si="1"/>
        <v>97</v>
      </c>
      <c r="B99" s="2" t="s">
        <v>204</v>
      </c>
      <c r="C99" s="2" t="s">
        <v>205</v>
      </c>
      <c r="D99" s="2">
        <v>97</v>
      </c>
      <c r="E99" s="3">
        <v>33777</v>
      </c>
      <c r="F99" s="2" t="s">
        <v>34</v>
      </c>
      <c r="G99" s="2" t="str">
        <f>IF(E99&gt;BASE!$D$7,BASE!$C$7,IF(E99&gt;BASE!$D$6,BASE!$C$6,IF(E99&gt;BASE!$D$5,BASE!$C$5,IF(E99&gt;BASE!$D$4,BASE!$C$4,IF(E99&lt;BASE!$D$4,BASE!$C$3,0)))))</f>
        <v>Sénior</v>
      </c>
      <c r="H99" s="4">
        <v>0.14305555555555499</v>
      </c>
      <c r="I99" s="2" t="s">
        <v>15</v>
      </c>
    </row>
    <row r="100" spans="1:9" x14ac:dyDescent="0.35">
      <c r="A100" s="2">
        <f t="shared" si="1"/>
        <v>98</v>
      </c>
      <c r="B100" s="2" t="s">
        <v>206</v>
      </c>
      <c r="C100" s="2" t="s">
        <v>207</v>
      </c>
      <c r="D100" s="2">
        <v>98</v>
      </c>
      <c r="E100" s="3">
        <v>34452</v>
      </c>
      <c r="F100" s="2" t="s">
        <v>34</v>
      </c>
      <c r="G100" s="2" t="str">
        <f>IF(E100&gt;BASE!$D$7,BASE!$C$7,IF(E100&gt;BASE!$D$6,BASE!$C$6,IF(E100&gt;BASE!$D$5,BASE!$C$5,IF(E100&gt;BASE!$D$4,BASE!$C$4,IF(E100&lt;BASE!$D$4,BASE!$C$3,0)))))</f>
        <v>Sénior</v>
      </c>
      <c r="H100" s="4">
        <v>0.14374999999999999</v>
      </c>
      <c r="I100" s="2" t="s">
        <v>15</v>
      </c>
    </row>
    <row r="101" spans="1:9" x14ac:dyDescent="0.35">
      <c r="A101" s="2">
        <f t="shared" si="1"/>
        <v>99</v>
      </c>
      <c r="B101" s="2" t="s">
        <v>208</v>
      </c>
      <c r="C101" s="2" t="s">
        <v>209</v>
      </c>
      <c r="D101" s="2">
        <v>99</v>
      </c>
      <c r="E101" s="3">
        <v>29287</v>
      </c>
      <c r="F101" s="2" t="s">
        <v>34</v>
      </c>
      <c r="G101" s="2" t="str">
        <f>IF(E101&gt;BASE!$D$7,BASE!$C$7,IF(E101&gt;BASE!$D$6,BASE!$C$6,IF(E101&gt;BASE!$D$5,BASE!$C$5,IF(E101&gt;BASE!$D$4,BASE!$C$4,IF(E101&lt;BASE!$D$4,BASE!$C$3,0)))))</f>
        <v>M1</v>
      </c>
      <c r="H101" s="4">
        <v>0.14444444444444399</v>
      </c>
      <c r="I101" s="2" t="s">
        <v>15</v>
      </c>
    </row>
    <row r="102" spans="1:9" x14ac:dyDescent="0.35">
      <c r="A102" s="2">
        <f t="shared" si="1"/>
        <v>100</v>
      </c>
      <c r="B102" s="2" t="s">
        <v>210</v>
      </c>
      <c r="C102" s="2" t="s">
        <v>211</v>
      </c>
      <c r="D102" s="2">
        <v>100</v>
      </c>
      <c r="E102" s="3">
        <v>32959</v>
      </c>
      <c r="F102" s="2" t="s">
        <v>34</v>
      </c>
      <c r="G102" s="2" t="str">
        <f>IF(E102&gt;BASE!$D$7,BASE!$C$7,IF(E102&gt;BASE!$D$6,BASE!$C$6,IF(E102&gt;BASE!$D$5,BASE!$C$5,IF(E102&gt;BASE!$D$4,BASE!$C$4,IF(E102&lt;BASE!$D$4,BASE!$C$3,0)))))</f>
        <v>Sénior</v>
      </c>
      <c r="H102" s="4">
        <v>0.14513888888888901</v>
      </c>
      <c r="I102" s="2" t="s">
        <v>15</v>
      </c>
    </row>
    <row r="103" spans="1:9" x14ac:dyDescent="0.35">
      <c r="A103" s="2">
        <f t="shared" si="1"/>
        <v>101</v>
      </c>
      <c r="B103" s="2" t="s">
        <v>511</v>
      </c>
      <c r="C103" s="2" t="s">
        <v>510</v>
      </c>
      <c r="D103" s="2">
        <v>101</v>
      </c>
      <c r="E103" s="3">
        <v>29994</v>
      </c>
      <c r="F103" s="2" t="s">
        <v>514</v>
      </c>
      <c r="G103" s="2" t="str">
        <f>IF(E103&gt;BASE!$D$7,BASE!$C$7,IF(E103&gt;BASE!$D$6,BASE!$C$6,IF(E103&gt;BASE!$D$5,BASE!$C$5,IF(E103&gt;BASE!$D$4,BASE!$C$4,IF(E103&lt;BASE!$D$4,BASE!$C$3,0)))))</f>
        <v>M1</v>
      </c>
      <c r="H103" s="4">
        <v>0.14583333333333301</v>
      </c>
      <c r="I103" s="2" t="s">
        <v>15</v>
      </c>
    </row>
    <row r="104" spans="1:9" x14ac:dyDescent="0.35">
      <c r="A104" s="2">
        <f t="shared" si="1"/>
        <v>102</v>
      </c>
      <c r="B104" s="2" t="s">
        <v>213</v>
      </c>
      <c r="C104" s="2" t="s">
        <v>57</v>
      </c>
      <c r="D104" s="2">
        <v>102</v>
      </c>
      <c r="E104" s="3">
        <v>30232</v>
      </c>
      <c r="F104" s="2" t="s">
        <v>34</v>
      </c>
      <c r="G104" s="2" t="str">
        <f>IF(E104&gt;BASE!$D$7,BASE!$C$7,IF(E104&gt;BASE!$D$6,BASE!$C$6,IF(E104&gt;BASE!$D$5,BASE!$C$5,IF(E104&gt;BASE!$D$4,BASE!$C$4,IF(E104&lt;BASE!$D$4,BASE!$C$3,0)))))</f>
        <v>M1</v>
      </c>
      <c r="H104" s="4">
        <v>0.14652777777777701</v>
      </c>
      <c r="I104" s="2" t="s">
        <v>15</v>
      </c>
    </row>
    <row r="105" spans="1:9" x14ac:dyDescent="0.35">
      <c r="A105" s="2">
        <f t="shared" si="1"/>
        <v>103</v>
      </c>
      <c r="B105" s="2" t="s">
        <v>214</v>
      </c>
      <c r="C105" s="2" t="s">
        <v>215</v>
      </c>
      <c r="D105" s="2">
        <v>103</v>
      </c>
      <c r="E105" s="3">
        <v>25063</v>
      </c>
      <c r="F105" s="2" t="s">
        <v>34</v>
      </c>
      <c r="G105" s="2" t="str">
        <f>IF(E105&gt;BASE!$D$7,BASE!$C$7,IF(E105&gt;BASE!$D$6,BASE!$C$6,IF(E105&gt;BASE!$D$5,BASE!$C$5,IF(E105&gt;BASE!$D$4,BASE!$C$4,IF(E105&lt;BASE!$D$4,BASE!$C$3,0)))))</f>
        <v>M2</v>
      </c>
      <c r="H105" s="4">
        <v>0.147222222222222</v>
      </c>
      <c r="I105" s="2" t="s">
        <v>15</v>
      </c>
    </row>
    <row r="106" spans="1:9" x14ac:dyDescent="0.35">
      <c r="A106" s="2">
        <f t="shared" si="1"/>
        <v>104</v>
      </c>
      <c r="B106" s="2" t="s">
        <v>216</v>
      </c>
      <c r="C106" s="2" t="s">
        <v>217</v>
      </c>
      <c r="D106" s="2">
        <v>104</v>
      </c>
      <c r="E106" s="3">
        <v>28093</v>
      </c>
      <c r="F106" s="2" t="s">
        <v>514</v>
      </c>
      <c r="G106" s="2" t="str">
        <f>IF(E106&gt;BASE!$D$7,BASE!$C$7,IF(E106&gt;BASE!$D$6,BASE!$C$6,IF(E106&gt;BASE!$D$5,BASE!$C$5,IF(E106&gt;BASE!$D$4,BASE!$C$4,IF(E106&lt;BASE!$D$4,BASE!$C$3,0)))))</f>
        <v>M1</v>
      </c>
      <c r="H106" s="4">
        <v>0.147916666666666</v>
      </c>
      <c r="I106" s="2" t="s">
        <v>15</v>
      </c>
    </row>
    <row r="107" spans="1:9" x14ac:dyDescent="0.35">
      <c r="A107" s="2">
        <f t="shared" si="1"/>
        <v>105</v>
      </c>
      <c r="B107" s="2" t="s">
        <v>218</v>
      </c>
      <c r="C107" s="2" t="s">
        <v>212</v>
      </c>
      <c r="D107" s="2">
        <v>105</v>
      </c>
      <c r="E107" s="3">
        <v>29303</v>
      </c>
      <c r="F107" s="2" t="s">
        <v>34</v>
      </c>
      <c r="G107" s="2" t="str">
        <f>IF(E107&gt;BASE!$D$7,BASE!$C$7,IF(E107&gt;BASE!$D$6,BASE!$C$6,IF(E107&gt;BASE!$D$5,BASE!$C$5,IF(E107&gt;BASE!$D$4,BASE!$C$4,IF(E107&lt;BASE!$D$4,BASE!$C$3,0)))))</f>
        <v>M1</v>
      </c>
      <c r="H107" s="4">
        <v>0.148611111111111</v>
      </c>
      <c r="I107" s="2" t="s">
        <v>15</v>
      </c>
    </row>
    <row r="108" spans="1:9" x14ac:dyDescent="0.35">
      <c r="A108" s="2">
        <f t="shared" si="1"/>
        <v>106</v>
      </c>
      <c r="B108" s="2" t="s">
        <v>219</v>
      </c>
      <c r="C108" s="2" t="s">
        <v>220</v>
      </c>
      <c r="D108" s="2">
        <v>106</v>
      </c>
      <c r="E108" s="3">
        <v>30180</v>
      </c>
      <c r="F108" s="2" t="s">
        <v>514</v>
      </c>
      <c r="G108" s="2" t="str">
        <f>IF(E108&gt;BASE!$D$7,BASE!$C$7,IF(E108&gt;BASE!$D$6,BASE!$C$6,IF(E108&gt;BASE!$D$5,BASE!$C$5,IF(E108&gt;BASE!$D$4,BASE!$C$4,IF(E108&lt;BASE!$D$4,BASE!$C$3,0)))))</f>
        <v>M1</v>
      </c>
      <c r="H108" s="4">
        <v>0.149305555555555</v>
      </c>
      <c r="I108" s="2" t="s">
        <v>15</v>
      </c>
    </row>
    <row r="109" spans="1:9" x14ac:dyDescent="0.35">
      <c r="A109" s="2">
        <f t="shared" si="1"/>
        <v>107</v>
      </c>
      <c r="B109" s="2" t="s">
        <v>221</v>
      </c>
      <c r="C109" s="2" t="s">
        <v>222</v>
      </c>
      <c r="D109" s="2">
        <v>107</v>
      </c>
      <c r="E109" s="3">
        <v>28383</v>
      </c>
      <c r="F109" s="2" t="s">
        <v>34</v>
      </c>
      <c r="G109" s="2" t="str">
        <f>IF(E109&gt;BASE!$D$7,BASE!$C$7,IF(E109&gt;BASE!$D$6,BASE!$C$6,IF(E109&gt;BASE!$D$5,BASE!$C$5,IF(E109&gt;BASE!$D$4,BASE!$C$4,IF(E109&lt;BASE!$D$4,BASE!$C$3,0)))))</f>
        <v>M1</v>
      </c>
      <c r="H109" s="4">
        <v>0.15</v>
      </c>
      <c r="I109" s="2" t="s">
        <v>16</v>
      </c>
    </row>
    <row r="110" spans="1:9" x14ac:dyDescent="0.35">
      <c r="A110" s="2">
        <f t="shared" si="1"/>
        <v>108</v>
      </c>
      <c r="B110" s="2" t="s">
        <v>223</v>
      </c>
      <c r="C110" s="2" t="s">
        <v>224</v>
      </c>
      <c r="D110" s="2">
        <v>108</v>
      </c>
      <c r="E110" s="3">
        <v>25314</v>
      </c>
      <c r="F110" s="2" t="s">
        <v>34</v>
      </c>
      <c r="G110" s="2" t="str">
        <f>IF(E110&gt;BASE!$D$7,BASE!$C$7,IF(E110&gt;BASE!$D$6,BASE!$C$6,IF(E110&gt;BASE!$D$5,BASE!$C$5,IF(E110&gt;BASE!$D$4,BASE!$C$4,IF(E110&lt;BASE!$D$4,BASE!$C$3,0)))))</f>
        <v>M2</v>
      </c>
      <c r="H110" s="4">
        <v>0.15069444444444399</v>
      </c>
      <c r="I110" s="2" t="s">
        <v>16</v>
      </c>
    </row>
    <row r="111" spans="1:9" x14ac:dyDescent="0.35">
      <c r="A111" s="2">
        <f t="shared" si="1"/>
        <v>109</v>
      </c>
      <c r="B111" s="2" t="s">
        <v>225</v>
      </c>
      <c r="C111" s="2" t="s">
        <v>226</v>
      </c>
      <c r="D111" s="2">
        <v>109</v>
      </c>
      <c r="E111" s="3">
        <v>32166</v>
      </c>
      <c r="F111" s="2" t="s">
        <v>34</v>
      </c>
      <c r="G111" s="2" t="str">
        <f>IF(E111&gt;BASE!$D$7,BASE!$C$7,IF(E111&gt;BASE!$D$6,BASE!$C$6,IF(E111&gt;BASE!$D$5,BASE!$C$5,IF(E111&gt;BASE!$D$4,BASE!$C$4,IF(E111&lt;BASE!$D$4,BASE!$C$3,0)))))</f>
        <v>Sénior</v>
      </c>
      <c r="H111" s="4">
        <v>0.15138888888888899</v>
      </c>
      <c r="I111" s="2" t="s">
        <v>16</v>
      </c>
    </row>
    <row r="112" spans="1:9" x14ac:dyDescent="0.35">
      <c r="A112" s="2">
        <f t="shared" si="1"/>
        <v>110</v>
      </c>
      <c r="B112" s="2" t="s">
        <v>227</v>
      </c>
      <c r="C112" s="2" t="s">
        <v>228</v>
      </c>
      <c r="D112" s="2">
        <v>110</v>
      </c>
      <c r="E112" s="3">
        <v>28200</v>
      </c>
      <c r="F112" s="2" t="s">
        <v>34</v>
      </c>
      <c r="G112" s="2" t="str">
        <f>IF(E112&gt;BASE!$D$7,BASE!$C$7,IF(E112&gt;BASE!$D$6,BASE!$C$6,IF(E112&gt;BASE!$D$5,BASE!$C$5,IF(E112&gt;BASE!$D$4,BASE!$C$4,IF(E112&lt;BASE!$D$4,BASE!$C$3,0)))))</f>
        <v>M1</v>
      </c>
      <c r="H112" s="4">
        <v>0.15208333333333299</v>
      </c>
      <c r="I112" s="2" t="s">
        <v>16</v>
      </c>
    </row>
    <row r="113" spans="1:9" x14ac:dyDescent="0.35">
      <c r="A113" s="2">
        <f t="shared" si="1"/>
        <v>111</v>
      </c>
      <c r="B113" s="2" t="s">
        <v>229</v>
      </c>
      <c r="C113" s="2" t="s">
        <v>230</v>
      </c>
      <c r="D113" s="2">
        <v>111</v>
      </c>
      <c r="E113" s="3">
        <v>34191</v>
      </c>
      <c r="F113" s="2" t="s">
        <v>34</v>
      </c>
      <c r="G113" s="2" t="str">
        <f>IF(E113&gt;BASE!$D$7,BASE!$C$7,IF(E113&gt;BASE!$D$6,BASE!$C$6,IF(E113&gt;BASE!$D$5,BASE!$C$5,IF(E113&gt;BASE!$D$4,BASE!$C$4,IF(E113&lt;BASE!$D$4,BASE!$C$3,0)))))</f>
        <v>Sénior</v>
      </c>
      <c r="H113" s="4">
        <v>0.15277777777777801</v>
      </c>
      <c r="I113" s="2" t="s">
        <v>16</v>
      </c>
    </row>
    <row r="114" spans="1:9" x14ac:dyDescent="0.35">
      <c r="A114" s="2">
        <f t="shared" si="1"/>
        <v>112</v>
      </c>
      <c r="B114" s="2" t="s">
        <v>231</v>
      </c>
      <c r="C114" s="2" t="s">
        <v>232</v>
      </c>
      <c r="D114" s="2">
        <v>112</v>
      </c>
      <c r="E114" s="3">
        <v>23805</v>
      </c>
      <c r="F114" s="2" t="s">
        <v>34</v>
      </c>
      <c r="G114" s="2" t="str">
        <f>IF(E114&gt;BASE!$D$7,BASE!$C$7,IF(E114&gt;BASE!$D$6,BASE!$C$6,IF(E114&gt;BASE!$D$5,BASE!$C$5,IF(E114&gt;BASE!$D$4,BASE!$C$4,IF(E114&lt;BASE!$D$4,BASE!$C$3,0)))))</f>
        <v>M2</v>
      </c>
      <c r="H114" s="4">
        <v>0.15347222222222201</v>
      </c>
      <c r="I114" s="2" t="s">
        <v>16</v>
      </c>
    </row>
    <row r="115" spans="1:9" x14ac:dyDescent="0.35">
      <c r="A115" s="2">
        <f t="shared" si="1"/>
        <v>113</v>
      </c>
      <c r="B115" s="2" t="s">
        <v>233</v>
      </c>
      <c r="C115" s="2" t="s">
        <v>234</v>
      </c>
      <c r="D115" s="2">
        <v>113</v>
      </c>
      <c r="E115" s="3">
        <v>22246</v>
      </c>
      <c r="F115" s="2" t="s">
        <v>34</v>
      </c>
      <c r="G115" s="2" t="str">
        <f>IF(E115&gt;BASE!$D$7,BASE!$C$7,IF(E115&gt;BASE!$D$6,BASE!$C$6,IF(E115&gt;BASE!$D$5,BASE!$C$5,IF(E115&gt;BASE!$D$4,BASE!$C$4,IF(E115&lt;BASE!$D$4,BASE!$C$3,0)))))</f>
        <v>M3</v>
      </c>
      <c r="H115" s="4">
        <v>0.15416666666666601</v>
      </c>
      <c r="I115" s="2" t="s">
        <v>16</v>
      </c>
    </row>
    <row r="116" spans="1:9" x14ac:dyDescent="0.35">
      <c r="A116" s="2">
        <f t="shared" si="1"/>
        <v>114</v>
      </c>
      <c r="B116" s="2" t="s">
        <v>235</v>
      </c>
      <c r="C116" s="2" t="s">
        <v>236</v>
      </c>
      <c r="D116" s="2">
        <v>114</v>
      </c>
      <c r="E116" s="3">
        <v>27001</v>
      </c>
      <c r="F116" s="2" t="s">
        <v>514</v>
      </c>
      <c r="G116" s="2" t="str">
        <f>IF(E116&gt;BASE!$D$7,BASE!$C$7,IF(E116&gt;BASE!$D$6,BASE!$C$6,IF(E116&gt;BASE!$D$5,BASE!$C$5,IF(E116&gt;BASE!$D$4,BASE!$C$4,IF(E116&lt;BASE!$D$4,BASE!$C$3,0)))))</f>
        <v>M1</v>
      </c>
      <c r="H116" s="4">
        <v>0.15486111111111101</v>
      </c>
      <c r="I116" s="2" t="s">
        <v>16</v>
      </c>
    </row>
    <row r="117" spans="1:9" x14ac:dyDescent="0.35">
      <c r="A117" s="2">
        <f t="shared" si="1"/>
        <v>115</v>
      </c>
      <c r="B117" s="2" t="s">
        <v>237</v>
      </c>
      <c r="C117" s="2" t="s">
        <v>238</v>
      </c>
      <c r="D117" s="2">
        <v>115</v>
      </c>
      <c r="E117" s="3">
        <v>28941</v>
      </c>
      <c r="F117" s="2" t="s">
        <v>514</v>
      </c>
      <c r="G117" s="2" t="str">
        <f>IF(E117&gt;BASE!$D$7,BASE!$C$7,IF(E117&gt;BASE!$D$6,BASE!$C$6,IF(E117&gt;BASE!$D$5,BASE!$C$5,IF(E117&gt;BASE!$D$4,BASE!$C$4,IF(E117&lt;BASE!$D$4,BASE!$C$3,0)))))</f>
        <v>M1</v>
      </c>
      <c r="H117" s="4">
        <v>0.155555555555555</v>
      </c>
      <c r="I117" s="2" t="s">
        <v>16</v>
      </c>
    </row>
    <row r="118" spans="1:9" x14ac:dyDescent="0.35">
      <c r="A118" s="2">
        <f t="shared" si="1"/>
        <v>116</v>
      </c>
      <c r="B118" s="2" t="s">
        <v>239</v>
      </c>
      <c r="C118" s="2" t="s">
        <v>240</v>
      </c>
      <c r="D118" s="2">
        <v>116</v>
      </c>
      <c r="E118" s="3">
        <v>31464</v>
      </c>
      <c r="F118" s="2" t="s">
        <v>514</v>
      </c>
      <c r="G118" s="2" t="str">
        <f>IF(E118&gt;BASE!$D$7,BASE!$C$7,IF(E118&gt;BASE!$D$6,BASE!$C$6,IF(E118&gt;BASE!$D$5,BASE!$C$5,IF(E118&gt;BASE!$D$4,BASE!$C$4,IF(E118&lt;BASE!$D$4,BASE!$C$3,0)))))</f>
        <v>Sénior</v>
      </c>
      <c r="H118" s="4">
        <v>0.15625</v>
      </c>
      <c r="I118" s="2" t="s">
        <v>16</v>
      </c>
    </row>
    <row r="119" spans="1:9" x14ac:dyDescent="0.35">
      <c r="A119" s="2">
        <f t="shared" si="1"/>
        <v>117</v>
      </c>
      <c r="B119" s="2" t="s">
        <v>241</v>
      </c>
      <c r="C119" s="2" t="s">
        <v>180</v>
      </c>
      <c r="D119" s="2">
        <v>117</v>
      </c>
      <c r="E119" s="3">
        <v>26802</v>
      </c>
      <c r="F119" s="2" t="s">
        <v>34</v>
      </c>
      <c r="G119" s="2" t="str">
        <f>IF(E119&gt;BASE!$D$7,BASE!$C$7,IF(E119&gt;BASE!$D$6,BASE!$C$6,IF(E119&gt;BASE!$D$5,BASE!$C$5,IF(E119&gt;BASE!$D$4,BASE!$C$4,IF(E119&lt;BASE!$D$4,BASE!$C$3,0)))))</f>
        <v>M2</v>
      </c>
      <c r="H119" s="4">
        <v>0.156944444444444</v>
      </c>
      <c r="I119" s="2" t="s">
        <v>16</v>
      </c>
    </row>
    <row r="120" spans="1:9" x14ac:dyDescent="0.35">
      <c r="A120" s="2">
        <f t="shared" si="1"/>
        <v>118</v>
      </c>
      <c r="B120" s="2" t="s">
        <v>242</v>
      </c>
      <c r="C120" s="2" t="s">
        <v>84</v>
      </c>
      <c r="D120" s="2">
        <v>118</v>
      </c>
      <c r="E120" s="3">
        <v>26822</v>
      </c>
      <c r="F120" s="2" t="s">
        <v>34</v>
      </c>
      <c r="G120" s="2" t="str">
        <f>IF(E120&gt;BASE!$D$7,BASE!$C$7,IF(E120&gt;BASE!$D$6,BASE!$C$6,IF(E120&gt;BASE!$D$5,BASE!$C$5,IF(E120&gt;BASE!$D$4,BASE!$C$4,IF(E120&lt;BASE!$D$4,BASE!$C$3,0)))))</f>
        <v>M2</v>
      </c>
      <c r="H120" s="4">
        <v>0.15763888888888899</v>
      </c>
      <c r="I120" s="2" t="s">
        <v>16</v>
      </c>
    </row>
    <row r="121" spans="1:9" x14ac:dyDescent="0.35">
      <c r="A121" s="2">
        <f t="shared" si="1"/>
        <v>119</v>
      </c>
      <c r="B121" s="2" t="s">
        <v>243</v>
      </c>
      <c r="C121" s="2" t="s">
        <v>76</v>
      </c>
      <c r="D121" s="2">
        <v>119</v>
      </c>
      <c r="E121" s="3">
        <v>28443</v>
      </c>
      <c r="F121" s="2" t="s">
        <v>34</v>
      </c>
      <c r="G121" s="2" t="str">
        <f>IF(E121&gt;BASE!$D$7,BASE!$C$7,IF(E121&gt;BASE!$D$6,BASE!$C$6,IF(E121&gt;BASE!$D$5,BASE!$C$5,IF(E121&gt;BASE!$D$4,BASE!$C$4,IF(E121&lt;BASE!$D$4,BASE!$C$3,0)))))</f>
        <v>M1</v>
      </c>
      <c r="H121" s="4">
        <v>0.15833333333333299</v>
      </c>
      <c r="I121" s="2" t="s">
        <v>16</v>
      </c>
    </row>
    <row r="122" spans="1:9" x14ac:dyDescent="0.35">
      <c r="A122" s="2">
        <f t="shared" si="1"/>
        <v>120</v>
      </c>
      <c r="B122" s="2" t="s">
        <v>244</v>
      </c>
      <c r="C122" s="2" t="s">
        <v>245</v>
      </c>
      <c r="D122" s="2">
        <v>120</v>
      </c>
      <c r="E122" s="3">
        <v>29183</v>
      </c>
      <c r="F122" s="2" t="s">
        <v>34</v>
      </c>
      <c r="G122" s="2" t="str">
        <f>IF(E122&gt;BASE!$D$7,BASE!$C$7,IF(E122&gt;BASE!$D$6,BASE!$C$6,IF(E122&gt;BASE!$D$5,BASE!$C$5,IF(E122&gt;BASE!$D$4,BASE!$C$4,IF(E122&lt;BASE!$D$4,BASE!$C$3,0)))))</f>
        <v>M1</v>
      </c>
      <c r="H122" s="4">
        <v>0.15902777777777699</v>
      </c>
      <c r="I122" s="2" t="s">
        <v>16</v>
      </c>
    </row>
    <row r="123" spans="1:9" x14ac:dyDescent="0.35">
      <c r="A123" s="2">
        <f t="shared" si="1"/>
        <v>121</v>
      </c>
      <c r="B123" s="2" t="s">
        <v>246</v>
      </c>
      <c r="C123" s="2" t="s">
        <v>82</v>
      </c>
      <c r="D123" s="2">
        <v>121</v>
      </c>
      <c r="E123" s="3">
        <v>29779</v>
      </c>
      <c r="F123" s="2" t="s">
        <v>514</v>
      </c>
      <c r="G123" s="2" t="str">
        <f>IF(E123&gt;BASE!$D$7,BASE!$C$7,IF(E123&gt;BASE!$D$6,BASE!$C$6,IF(E123&gt;BASE!$D$5,BASE!$C$5,IF(E123&gt;BASE!$D$4,BASE!$C$4,IF(E123&lt;BASE!$D$4,BASE!$C$3,0)))))</f>
        <v>M1</v>
      </c>
      <c r="H123" s="4">
        <v>0.15972222222222199</v>
      </c>
      <c r="I123" s="2" t="s">
        <v>17</v>
      </c>
    </row>
    <row r="124" spans="1:9" x14ac:dyDescent="0.35">
      <c r="A124" s="2">
        <f t="shared" si="1"/>
        <v>122</v>
      </c>
      <c r="B124" s="2" t="s">
        <v>506</v>
      </c>
      <c r="C124" s="2" t="s">
        <v>507</v>
      </c>
      <c r="D124" s="2">
        <v>122</v>
      </c>
      <c r="E124" s="3">
        <v>23757</v>
      </c>
      <c r="F124" s="2" t="s">
        <v>34</v>
      </c>
      <c r="G124" s="2" t="str">
        <f>IF(E124&gt;BASE!$D$7,BASE!$C$7,IF(E124&gt;BASE!$D$6,BASE!$C$6,IF(E124&gt;BASE!$D$5,BASE!$C$5,IF(E124&gt;BASE!$D$4,BASE!$C$4,IF(E124&lt;BASE!$D$4,BASE!$C$3,0)))))</f>
        <v>M2</v>
      </c>
      <c r="H124" s="4">
        <v>0.16041666666666601</v>
      </c>
      <c r="I124" s="2" t="s">
        <v>17</v>
      </c>
    </row>
    <row r="125" spans="1:9" x14ac:dyDescent="0.35">
      <c r="A125" s="2">
        <f t="shared" si="1"/>
        <v>123</v>
      </c>
      <c r="B125" s="2" t="s">
        <v>247</v>
      </c>
      <c r="C125" s="2" t="s">
        <v>248</v>
      </c>
      <c r="D125" s="2">
        <v>123</v>
      </c>
      <c r="E125" s="3">
        <v>25157</v>
      </c>
      <c r="F125" s="2" t="s">
        <v>34</v>
      </c>
      <c r="G125" s="2" t="str">
        <f>IF(E125&gt;BASE!$D$7,BASE!$C$7,IF(E125&gt;BASE!$D$6,BASE!$C$6,IF(E125&gt;BASE!$D$5,BASE!$C$5,IF(E125&gt;BASE!$D$4,BASE!$C$4,IF(E125&lt;BASE!$D$4,BASE!$C$3,0)))))</f>
        <v>M2</v>
      </c>
      <c r="H125" s="4">
        <v>0.16111111111111101</v>
      </c>
      <c r="I125" s="2" t="s">
        <v>17</v>
      </c>
    </row>
    <row r="126" spans="1:9" x14ac:dyDescent="0.35">
      <c r="A126" s="2">
        <f t="shared" si="1"/>
        <v>124</v>
      </c>
      <c r="B126" s="2" t="s">
        <v>249</v>
      </c>
      <c r="C126" s="2" t="s">
        <v>90</v>
      </c>
      <c r="D126" s="2">
        <v>124</v>
      </c>
      <c r="E126" s="3">
        <v>29304</v>
      </c>
      <c r="F126" s="2" t="s">
        <v>34</v>
      </c>
      <c r="G126" s="2" t="str">
        <f>IF(E126&gt;BASE!$D$7,BASE!$C$7,IF(E126&gt;BASE!$D$6,BASE!$C$6,IF(E126&gt;BASE!$D$5,BASE!$C$5,IF(E126&gt;BASE!$D$4,BASE!$C$4,IF(E126&lt;BASE!$D$4,BASE!$C$3,0)))))</f>
        <v>M1</v>
      </c>
      <c r="H126" s="4">
        <v>0.16180555555555501</v>
      </c>
      <c r="I126" s="2" t="s">
        <v>17</v>
      </c>
    </row>
    <row r="127" spans="1:9" x14ac:dyDescent="0.35">
      <c r="A127" s="2">
        <f t="shared" si="1"/>
        <v>125</v>
      </c>
      <c r="B127" s="2" t="s">
        <v>250</v>
      </c>
      <c r="C127" s="2" t="s">
        <v>74</v>
      </c>
      <c r="D127" s="2">
        <v>125</v>
      </c>
      <c r="E127" s="3">
        <v>25088</v>
      </c>
      <c r="F127" s="2" t="s">
        <v>34</v>
      </c>
      <c r="G127" s="2" t="str">
        <f>IF(E127&gt;BASE!$D$7,BASE!$C$7,IF(E127&gt;BASE!$D$6,BASE!$C$6,IF(E127&gt;BASE!$D$5,BASE!$C$5,IF(E127&gt;BASE!$D$4,BASE!$C$4,IF(E127&lt;BASE!$D$4,BASE!$C$3,0)))))</f>
        <v>M2</v>
      </c>
      <c r="H127" s="4">
        <v>0.16250000000000001</v>
      </c>
      <c r="I127" s="2" t="s">
        <v>17</v>
      </c>
    </row>
    <row r="128" spans="1:9" x14ac:dyDescent="0.35">
      <c r="A128" s="2">
        <f t="shared" si="1"/>
        <v>126</v>
      </c>
      <c r="B128" s="2" t="s">
        <v>251</v>
      </c>
      <c r="C128" s="2" t="s">
        <v>252</v>
      </c>
      <c r="D128" s="2">
        <v>126</v>
      </c>
      <c r="E128" s="3">
        <v>23681</v>
      </c>
      <c r="F128" s="2" t="s">
        <v>34</v>
      </c>
      <c r="G128" s="2" t="str">
        <f>IF(E128&gt;BASE!$D$7,BASE!$C$7,IF(E128&gt;BASE!$D$6,BASE!$C$6,IF(E128&gt;BASE!$D$5,BASE!$C$5,IF(E128&gt;BASE!$D$4,BASE!$C$4,IF(E128&lt;BASE!$D$4,BASE!$C$3,0)))))</f>
        <v>M2</v>
      </c>
      <c r="H128" s="4">
        <v>0.163194444444444</v>
      </c>
      <c r="I128" s="2" t="s">
        <v>17</v>
      </c>
    </row>
    <row r="129" spans="1:9" x14ac:dyDescent="0.35">
      <c r="A129" s="2">
        <f t="shared" si="1"/>
        <v>127</v>
      </c>
      <c r="B129" s="2" t="s">
        <v>253</v>
      </c>
      <c r="C129" s="2" t="s">
        <v>254</v>
      </c>
      <c r="D129" s="2">
        <v>127</v>
      </c>
      <c r="E129" s="3">
        <v>31341</v>
      </c>
      <c r="F129" s="2" t="s">
        <v>34</v>
      </c>
      <c r="G129" s="2" t="str">
        <f>IF(E129&gt;BASE!$D$7,BASE!$C$7,IF(E129&gt;BASE!$D$6,BASE!$C$6,IF(E129&gt;BASE!$D$5,BASE!$C$5,IF(E129&gt;BASE!$D$4,BASE!$C$4,IF(E129&lt;BASE!$D$4,BASE!$C$3,0)))))</f>
        <v>Sénior</v>
      </c>
      <c r="H129" s="4">
        <v>0.163888888888889</v>
      </c>
      <c r="I129" s="2" t="s">
        <v>17</v>
      </c>
    </row>
    <row r="130" spans="1:9" x14ac:dyDescent="0.35">
      <c r="A130" s="2">
        <f t="shared" si="1"/>
        <v>128</v>
      </c>
      <c r="B130" s="2" t="s">
        <v>255</v>
      </c>
      <c r="C130" s="2" t="s">
        <v>256</v>
      </c>
      <c r="D130" s="2">
        <v>128</v>
      </c>
      <c r="E130" s="3">
        <v>31183</v>
      </c>
      <c r="F130" s="2" t="s">
        <v>34</v>
      </c>
      <c r="G130" s="2" t="str">
        <f>IF(E130&gt;BASE!$D$7,BASE!$C$7,IF(E130&gt;BASE!$D$6,BASE!$C$6,IF(E130&gt;BASE!$D$5,BASE!$C$5,IF(E130&gt;BASE!$D$4,BASE!$C$4,IF(E130&lt;BASE!$D$4,BASE!$C$3,0)))))</f>
        <v>Sénior</v>
      </c>
      <c r="H130" s="4">
        <v>0.164583333333333</v>
      </c>
      <c r="I130" s="2" t="s">
        <v>17</v>
      </c>
    </row>
    <row r="131" spans="1:9" x14ac:dyDescent="0.35">
      <c r="A131" s="2">
        <f t="shared" ref="A131:A194" si="2">RANK(H131,$H$3:$H$266,1)</f>
        <v>129</v>
      </c>
      <c r="B131" s="2" t="s">
        <v>257</v>
      </c>
      <c r="C131" s="2" t="s">
        <v>107</v>
      </c>
      <c r="D131" s="2">
        <v>129</v>
      </c>
      <c r="E131" s="3">
        <v>26154</v>
      </c>
      <c r="F131" s="2" t="s">
        <v>34</v>
      </c>
      <c r="G131" s="2" t="str">
        <f>IF(E131&gt;BASE!$D$7,BASE!$C$7,IF(E131&gt;BASE!$D$6,BASE!$C$6,IF(E131&gt;BASE!$D$5,BASE!$C$5,IF(E131&gt;BASE!$D$4,BASE!$C$4,IF(E131&lt;BASE!$D$4,BASE!$C$3,0)))))</f>
        <v>M2</v>
      </c>
      <c r="H131" s="4">
        <v>0.165277777777777</v>
      </c>
      <c r="I131" s="2" t="s">
        <v>17</v>
      </c>
    </row>
    <row r="132" spans="1:9" x14ac:dyDescent="0.35">
      <c r="A132" s="2">
        <f t="shared" si="2"/>
        <v>130</v>
      </c>
      <c r="B132" s="2" t="s">
        <v>258</v>
      </c>
      <c r="C132" s="2" t="s">
        <v>259</v>
      </c>
      <c r="D132" s="2">
        <v>130</v>
      </c>
      <c r="E132" s="3">
        <v>29639</v>
      </c>
      <c r="F132" s="2" t="s">
        <v>514</v>
      </c>
      <c r="G132" s="2" t="str">
        <f>IF(E132&gt;BASE!$D$7,BASE!$C$7,IF(E132&gt;BASE!$D$6,BASE!$C$6,IF(E132&gt;BASE!$D$5,BASE!$C$5,IF(E132&gt;BASE!$D$4,BASE!$C$4,IF(E132&lt;BASE!$D$4,BASE!$C$3,0)))))</f>
        <v>M1</v>
      </c>
      <c r="H132" s="4">
        <v>0.16597222222222199</v>
      </c>
      <c r="I132" s="2" t="s">
        <v>17</v>
      </c>
    </row>
    <row r="133" spans="1:9" x14ac:dyDescent="0.35">
      <c r="A133" s="2">
        <f t="shared" si="2"/>
        <v>131</v>
      </c>
      <c r="B133" s="2" t="s">
        <v>260</v>
      </c>
      <c r="C133" s="2" t="s">
        <v>57</v>
      </c>
      <c r="D133" s="2">
        <v>131</v>
      </c>
      <c r="E133" s="3">
        <v>30730</v>
      </c>
      <c r="F133" s="2" t="s">
        <v>34</v>
      </c>
      <c r="G133" s="2" t="str">
        <f>IF(E133&gt;BASE!$D$7,BASE!$C$7,IF(E133&gt;BASE!$D$6,BASE!$C$6,IF(E133&gt;BASE!$D$5,BASE!$C$5,IF(E133&gt;BASE!$D$4,BASE!$C$4,IF(E133&lt;BASE!$D$4,BASE!$C$3,0)))))</f>
        <v>Sénior</v>
      </c>
      <c r="H133" s="4">
        <v>0.16666666666666599</v>
      </c>
      <c r="I133" s="2" t="s">
        <v>18</v>
      </c>
    </row>
    <row r="134" spans="1:9" x14ac:dyDescent="0.35">
      <c r="A134" s="2">
        <f t="shared" si="2"/>
        <v>132</v>
      </c>
      <c r="B134" s="2" t="s">
        <v>261</v>
      </c>
      <c r="C134" s="2" t="s">
        <v>262</v>
      </c>
      <c r="D134" s="2">
        <v>132</v>
      </c>
      <c r="E134" s="3">
        <v>19680</v>
      </c>
      <c r="F134" s="2" t="s">
        <v>34</v>
      </c>
      <c r="G134" s="2" t="str">
        <f>IF(E134&gt;BASE!$D$7,BASE!$C$7,IF(E134&gt;BASE!$D$6,BASE!$C$6,IF(E134&gt;BASE!$D$5,BASE!$C$5,IF(E134&gt;BASE!$D$4,BASE!$C$4,IF(E134&lt;BASE!$D$4,BASE!$C$3,0)))))</f>
        <v>M3</v>
      </c>
      <c r="H134" s="4">
        <v>0.16736111111111099</v>
      </c>
      <c r="I134" s="2" t="s">
        <v>19</v>
      </c>
    </row>
    <row r="135" spans="1:9" x14ac:dyDescent="0.35">
      <c r="A135" s="2">
        <f t="shared" si="2"/>
        <v>133</v>
      </c>
      <c r="B135" s="2" t="s">
        <v>263</v>
      </c>
      <c r="C135" s="2" t="s">
        <v>264</v>
      </c>
      <c r="D135" s="2">
        <v>133</v>
      </c>
      <c r="E135" s="3">
        <v>21865</v>
      </c>
      <c r="F135" s="2" t="s">
        <v>34</v>
      </c>
      <c r="G135" s="2" t="str">
        <f>IF(E135&gt;BASE!$D$7,BASE!$C$7,IF(E135&gt;BASE!$D$6,BASE!$C$6,IF(E135&gt;BASE!$D$5,BASE!$C$5,IF(E135&gt;BASE!$D$4,BASE!$C$4,IF(E135&lt;BASE!$D$4,BASE!$C$3,0)))))</f>
        <v>M3</v>
      </c>
      <c r="H135" s="4">
        <v>0.16805555555555499</v>
      </c>
      <c r="I135" s="2" t="s">
        <v>19</v>
      </c>
    </row>
    <row r="136" spans="1:9" x14ac:dyDescent="0.35">
      <c r="A136" s="2">
        <f t="shared" si="2"/>
        <v>134</v>
      </c>
      <c r="B136" s="2" t="s">
        <v>265</v>
      </c>
      <c r="C136" s="2" t="s">
        <v>266</v>
      </c>
      <c r="D136" s="2">
        <v>134</v>
      </c>
      <c r="E136" s="3">
        <v>32890</v>
      </c>
      <c r="F136" s="2" t="s">
        <v>34</v>
      </c>
      <c r="G136" s="2" t="str">
        <f>IF(E136&gt;BASE!$D$7,BASE!$C$7,IF(E136&gt;BASE!$D$6,BASE!$C$6,IF(E136&gt;BASE!$D$5,BASE!$C$5,IF(E136&gt;BASE!$D$4,BASE!$C$4,IF(E136&lt;BASE!$D$4,BASE!$C$3,0)))))</f>
        <v>Sénior</v>
      </c>
      <c r="H136" s="4">
        <v>0.16875000000000001</v>
      </c>
      <c r="I136" s="2" t="s">
        <v>19</v>
      </c>
    </row>
    <row r="137" spans="1:9" x14ac:dyDescent="0.35">
      <c r="A137" s="2">
        <f t="shared" si="2"/>
        <v>135</v>
      </c>
      <c r="B137" s="2" t="s">
        <v>267</v>
      </c>
      <c r="C137" s="2" t="s">
        <v>104</v>
      </c>
      <c r="D137" s="2">
        <v>135</v>
      </c>
      <c r="E137" s="3">
        <v>34061</v>
      </c>
      <c r="F137" s="2" t="s">
        <v>34</v>
      </c>
      <c r="G137" s="2" t="str">
        <f>IF(E137&gt;BASE!$D$7,BASE!$C$7,IF(E137&gt;BASE!$D$6,BASE!$C$6,IF(E137&gt;BASE!$D$5,BASE!$C$5,IF(E137&gt;BASE!$D$4,BASE!$C$4,IF(E137&lt;BASE!$D$4,BASE!$C$3,0)))))</f>
        <v>Sénior</v>
      </c>
      <c r="H137" s="4">
        <v>0.16944444444444401</v>
      </c>
      <c r="I137" s="2" t="s">
        <v>19</v>
      </c>
    </row>
    <row r="138" spans="1:9" x14ac:dyDescent="0.35">
      <c r="A138" s="2">
        <f t="shared" si="2"/>
        <v>136</v>
      </c>
      <c r="B138" s="2" t="s">
        <v>268</v>
      </c>
      <c r="C138" s="2" t="s">
        <v>269</v>
      </c>
      <c r="D138" s="2">
        <v>136</v>
      </c>
      <c r="E138" s="3">
        <v>26729</v>
      </c>
      <c r="F138" s="2" t="s">
        <v>34</v>
      </c>
      <c r="G138" s="2" t="str">
        <f>IF(E138&gt;BASE!$D$7,BASE!$C$7,IF(E138&gt;BASE!$D$6,BASE!$C$6,IF(E138&gt;BASE!$D$5,BASE!$C$5,IF(E138&gt;BASE!$D$4,BASE!$C$4,IF(E138&lt;BASE!$D$4,BASE!$C$3,0)))))</f>
        <v>M2</v>
      </c>
      <c r="H138" s="4">
        <v>0.17013888888888901</v>
      </c>
      <c r="I138" s="2" t="s">
        <v>19</v>
      </c>
    </row>
    <row r="139" spans="1:9" x14ac:dyDescent="0.35">
      <c r="A139" s="2">
        <f t="shared" si="2"/>
        <v>137</v>
      </c>
      <c r="B139" s="2" t="s">
        <v>270</v>
      </c>
      <c r="C139" s="2" t="s">
        <v>271</v>
      </c>
      <c r="D139" s="2">
        <v>137</v>
      </c>
      <c r="E139" s="3">
        <v>22392</v>
      </c>
      <c r="F139" s="2" t="s">
        <v>514</v>
      </c>
      <c r="G139" s="2" t="str">
        <f>IF(E139&gt;BASE!$D$7,BASE!$C$7,IF(E139&gt;BASE!$D$6,BASE!$C$6,IF(E139&gt;BASE!$D$5,BASE!$C$5,IF(E139&gt;BASE!$D$4,BASE!$C$4,IF(E139&lt;BASE!$D$4,BASE!$C$3,0)))))</f>
        <v>M3</v>
      </c>
      <c r="H139" s="4">
        <v>0.170833333333333</v>
      </c>
      <c r="I139" s="2" t="s">
        <v>19</v>
      </c>
    </row>
    <row r="140" spans="1:9" x14ac:dyDescent="0.35">
      <c r="A140" s="2">
        <f t="shared" si="2"/>
        <v>138</v>
      </c>
      <c r="B140" s="2" t="s">
        <v>272</v>
      </c>
      <c r="C140" s="2" t="s">
        <v>273</v>
      </c>
      <c r="D140" s="2">
        <v>138</v>
      </c>
      <c r="E140" s="3">
        <v>25505</v>
      </c>
      <c r="F140" s="2" t="s">
        <v>34</v>
      </c>
      <c r="G140" s="2" t="str">
        <f>IF(E140&gt;BASE!$D$7,BASE!$C$7,IF(E140&gt;BASE!$D$6,BASE!$C$6,IF(E140&gt;BASE!$D$5,BASE!$C$5,IF(E140&gt;BASE!$D$4,BASE!$C$4,IF(E140&lt;BASE!$D$4,BASE!$C$3,0)))))</f>
        <v>M2</v>
      </c>
      <c r="H140" s="4">
        <v>0.171527777777778</v>
      </c>
      <c r="I140" s="2" t="s">
        <v>20</v>
      </c>
    </row>
    <row r="141" spans="1:9" x14ac:dyDescent="0.35">
      <c r="A141" s="2">
        <f t="shared" si="2"/>
        <v>139</v>
      </c>
      <c r="B141" s="2" t="s">
        <v>274</v>
      </c>
      <c r="C141" s="2" t="s">
        <v>275</v>
      </c>
      <c r="D141" s="2">
        <v>139</v>
      </c>
      <c r="E141" s="3">
        <v>23748</v>
      </c>
      <c r="F141" s="2" t="s">
        <v>34</v>
      </c>
      <c r="G141" s="2" t="str">
        <f>IF(E141&gt;BASE!$D$7,BASE!$C$7,IF(E141&gt;BASE!$D$6,BASE!$C$6,IF(E141&gt;BASE!$D$5,BASE!$C$5,IF(E141&gt;BASE!$D$4,BASE!$C$4,IF(E141&lt;BASE!$D$4,BASE!$C$3,0)))))</f>
        <v>M2</v>
      </c>
      <c r="H141" s="4">
        <v>0.172222222222222</v>
      </c>
      <c r="I141" s="2" t="s">
        <v>20</v>
      </c>
    </row>
    <row r="142" spans="1:9" x14ac:dyDescent="0.35">
      <c r="A142" s="2">
        <f t="shared" si="2"/>
        <v>140</v>
      </c>
      <c r="B142" s="2" t="s">
        <v>276</v>
      </c>
      <c r="C142" s="2" t="s">
        <v>277</v>
      </c>
      <c r="D142" s="2">
        <v>140</v>
      </c>
      <c r="E142" s="3">
        <v>24660</v>
      </c>
      <c r="F142" s="2" t="s">
        <v>514</v>
      </c>
      <c r="G142" s="2" t="str">
        <f>IF(E142&gt;BASE!$D$7,BASE!$C$7,IF(E142&gt;BASE!$D$6,BASE!$C$6,IF(E142&gt;BASE!$D$5,BASE!$C$5,IF(E142&gt;BASE!$D$4,BASE!$C$4,IF(E142&lt;BASE!$D$4,BASE!$C$3,0)))))</f>
        <v>M2</v>
      </c>
      <c r="H142" s="4">
        <v>0.172916666666666</v>
      </c>
      <c r="I142" s="2" t="s">
        <v>20</v>
      </c>
    </row>
    <row r="143" spans="1:9" x14ac:dyDescent="0.35">
      <c r="A143" s="2">
        <f t="shared" si="2"/>
        <v>141</v>
      </c>
      <c r="B143" s="2" t="s">
        <v>278</v>
      </c>
      <c r="C143" s="2" t="s">
        <v>262</v>
      </c>
      <c r="D143" s="2">
        <v>141</v>
      </c>
      <c r="E143" s="3">
        <v>23407</v>
      </c>
      <c r="F143" s="2" t="s">
        <v>34</v>
      </c>
      <c r="G143" s="2" t="str">
        <f>IF(E143&gt;BASE!$D$7,BASE!$C$7,IF(E143&gt;BASE!$D$6,BASE!$C$6,IF(E143&gt;BASE!$D$5,BASE!$C$5,IF(E143&gt;BASE!$D$4,BASE!$C$4,IF(E143&lt;BASE!$D$4,BASE!$C$3,0)))))</f>
        <v>M2</v>
      </c>
      <c r="H143" s="4">
        <v>0.17361111111111099</v>
      </c>
      <c r="I143" s="2" t="s">
        <v>20</v>
      </c>
    </row>
    <row r="144" spans="1:9" x14ac:dyDescent="0.35">
      <c r="A144" s="2">
        <f t="shared" si="2"/>
        <v>142</v>
      </c>
      <c r="B144" s="2" t="s">
        <v>280</v>
      </c>
      <c r="C144" s="2" t="s">
        <v>281</v>
      </c>
      <c r="D144" s="2">
        <v>142</v>
      </c>
      <c r="E144" s="3">
        <v>30163</v>
      </c>
      <c r="F144" s="2" t="s">
        <v>34</v>
      </c>
      <c r="G144" s="2" t="str">
        <f>IF(E144&gt;BASE!$D$7,BASE!$C$7,IF(E144&gt;BASE!$D$6,BASE!$C$6,IF(E144&gt;BASE!$D$5,BASE!$C$5,IF(E144&gt;BASE!$D$4,BASE!$C$4,IF(E144&lt;BASE!$D$4,BASE!$C$3,0)))))</f>
        <v>M1</v>
      </c>
      <c r="H144" s="4">
        <v>0.17430555555555499</v>
      </c>
      <c r="I144" s="2" t="s">
        <v>21</v>
      </c>
    </row>
    <row r="145" spans="1:9" x14ac:dyDescent="0.35">
      <c r="A145" s="2">
        <f t="shared" si="2"/>
        <v>143</v>
      </c>
      <c r="B145" s="2" t="s">
        <v>282</v>
      </c>
      <c r="C145" s="2" t="s">
        <v>283</v>
      </c>
      <c r="D145" s="2">
        <v>143</v>
      </c>
      <c r="E145" s="3">
        <v>25549</v>
      </c>
      <c r="F145" s="2" t="s">
        <v>34</v>
      </c>
      <c r="G145" s="2" t="str">
        <f>IF(E145&gt;BASE!$D$7,BASE!$C$7,IF(E145&gt;BASE!$D$6,BASE!$C$6,IF(E145&gt;BASE!$D$5,BASE!$C$5,IF(E145&gt;BASE!$D$4,BASE!$C$4,IF(E145&lt;BASE!$D$4,BASE!$C$3,0)))))</f>
        <v>M2</v>
      </c>
      <c r="H145" s="4">
        <v>0.17499999999999999</v>
      </c>
      <c r="I145" s="2" t="s">
        <v>21</v>
      </c>
    </row>
    <row r="146" spans="1:9" x14ac:dyDescent="0.35">
      <c r="A146" s="2">
        <f t="shared" si="2"/>
        <v>144</v>
      </c>
      <c r="B146" s="2" t="s">
        <v>284</v>
      </c>
      <c r="C146" s="2" t="s">
        <v>285</v>
      </c>
      <c r="D146" s="2">
        <v>144</v>
      </c>
      <c r="E146" s="3">
        <v>23444</v>
      </c>
      <c r="F146" s="2" t="s">
        <v>34</v>
      </c>
      <c r="G146" s="2" t="str">
        <f>IF(E146&gt;BASE!$D$7,BASE!$C$7,IF(E146&gt;BASE!$D$6,BASE!$C$6,IF(E146&gt;BASE!$D$5,BASE!$C$5,IF(E146&gt;BASE!$D$4,BASE!$C$4,IF(E146&lt;BASE!$D$4,BASE!$C$3,0)))))</f>
        <v>M2</v>
      </c>
      <c r="H146" s="4">
        <v>0.17569444444444399</v>
      </c>
      <c r="I146" s="2" t="s">
        <v>21</v>
      </c>
    </row>
    <row r="147" spans="1:9" x14ac:dyDescent="0.35">
      <c r="A147" s="2">
        <f t="shared" si="2"/>
        <v>145</v>
      </c>
      <c r="B147" s="2" t="s">
        <v>286</v>
      </c>
      <c r="C147" s="2" t="s">
        <v>287</v>
      </c>
      <c r="D147" s="2">
        <v>145</v>
      </c>
      <c r="E147" s="3">
        <v>31519</v>
      </c>
      <c r="F147" s="2" t="s">
        <v>514</v>
      </c>
      <c r="G147" s="2" t="str">
        <f>IF(E147&gt;BASE!$D$7,BASE!$C$7,IF(E147&gt;BASE!$D$6,BASE!$C$6,IF(E147&gt;BASE!$D$5,BASE!$C$5,IF(E147&gt;BASE!$D$4,BASE!$C$4,IF(E147&lt;BASE!$D$4,BASE!$C$3,0)))))</f>
        <v>Sénior</v>
      </c>
      <c r="H147" s="4">
        <v>0.17638888888888801</v>
      </c>
      <c r="I147" s="2" t="s">
        <v>21</v>
      </c>
    </row>
    <row r="148" spans="1:9" x14ac:dyDescent="0.35">
      <c r="A148" s="2">
        <f t="shared" si="2"/>
        <v>146</v>
      </c>
      <c r="B148" s="2" t="s">
        <v>288</v>
      </c>
      <c r="C148" s="2" t="s">
        <v>289</v>
      </c>
      <c r="D148" s="2">
        <v>146</v>
      </c>
      <c r="E148" s="3">
        <v>30507</v>
      </c>
      <c r="F148" s="2" t="s">
        <v>514</v>
      </c>
      <c r="G148" s="2" t="str">
        <f>IF(E148&gt;BASE!$D$7,BASE!$C$7,IF(E148&gt;BASE!$D$6,BASE!$C$6,IF(E148&gt;BASE!$D$5,BASE!$C$5,IF(E148&gt;BASE!$D$4,BASE!$C$4,IF(E148&lt;BASE!$D$4,BASE!$C$3,0)))))</f>
        <v>M1</v>
      </c>
      <c r="H148" s="4">
        <v>0.17708333333333301</v>
      </c>
      <c r="I148" s="2" t="s">
        <v>21</v>
      </c>
    </row>
    <row r="149" spans="1:9" x14ac:dyDescent="0.35">
      <c r="A149" s="2">
        <f t="shared" si="2"/>
        <v>147</v>
      </c>
      <c r="B149" s="2" t="s">
        <v>290</v>
      </c>
      <c r="C149" s="2" t="s">
        <v>291</v>
      </c>
      <c r="D149" s="2">
        <v>147</v>
      </c>
      <c r="E149" s="3">
        <v>23728</v>
      </c>
      <c r="F149" s="2" t="s">
        <v>34</v>
      </c>
      <c r="G149" s="2" t="str">
        <f>IF(E149&gt;BASE!$D$7,BASE!$C$7,IF(E149&gt;BASE!$D$6,BASE!$C$6,IF(E149&gt;BASE!$D$5,BASE!$C$5,IF(E149&gt;BASE!$D$4,BASE!$C$4,IF(E149&lt;BASE!$D$4,BASE!$C$3,0)))))</f>
        <v>M2</v>
      </c>
      <c r="H149" s="4">
        <v>0.17777777777777801</v>
      </c>
      <c r="I149" s="2" t="s">
        <v>21</v>
      </c>
    </row>
    <row r="150" spans="1:9" x14ac:dyDescent="0.35">
      <c r="A150" s="2">
        <f t="shared" si="2"/>
        <v>148</v>
      </c>
      <c r="B150" s="2" t="s">
        <v>292</v>
      </c>
      <c r="C150" s="2" t="s">
        <v>293</v>
      </c>
      <c r="D150" s="2">
        <v>148</v>
      </c>
      <c r="E150" s="3">
        <v>28359</v>
      </c>
      <c r="F150" s="2" t="s">
        <v>34</v>
      </c>
      <c r="G150" s="2" t="str">
        <f>IF(E150&gt;BASE!$D$7,BASE!$C$7,IF(E150&gt;BASE!$D$6,BASE!$C$6,IF(E150&gt;BASE!$D$5,BASE!$C$5,IF(E150&gt;BASE!$D$4,BASE!$C$4,IF(E150&lt;BASE!$D$4,BASE!$C$3,0)))))</f>
        <v>M1</v>
      </c>
      <c r="H150" s="4">
        <v>0.178472222222222</v>
      </c>
      <c r="I150" s="2" t="s">
        <v>21</v>
      </c>
    </row>
    <row r="151" spans="1:9" x14ac:dyDescent="0.35">
      <c r="A151" s="2">
        <f t="shared" si="2"/>
        <v>149</v>
      </c>
      <c r="B151" s="2" t="s">
        <v>292</v>
      </c>
      <c r="C151" s="2" t="s">
        <v>294</v>
      </c>
      <c r="D151" s="2">
        <v>149</v>
      </c>
      <c r="E151" s="3">
        <v>33172</v>
      </c>
      <c r="F151" s="2" t="s">
        <v>514</v>
      </c>
      <c r="G151" s="2" t="str">
        <f>IF(E151&gt;BASE!$D$7,BASE!$C$7,IF(E151&gt;BASE!$D$6,BASE!$C$6,IF(E151&gt;BASE!$D$5,BASE!$C$5,IF(E151&gt;BASE!$D$4,BASE!$C$4,IF(E151&lt;BASE!$D$4,BASE!$C$3,0)))))</f>
        <v>Sénior</v>
      </c>
      <c r="H151" s="4">
        <v>0.179166666666666</v>
      </c>
      <c r="I151" s="2" t="s">
        <v>21</v>
      </c>
    </row>
    <row r="152" spans="1:9" x14ac:dyDescent="0.35">
      <c r="A152" s="2">
        <f t="shared" si="2"/>
        <v>150</v>
      </c>
      <c r="B152" s="2" t="s">
        <v>72</v>
      </c>
      <c r="C152" s="2" t="s">
        <v>295</v>
      </c>
      <c r="D152" s="2">
        <v>150</v>
      </c>
      <c r="E152" s="3">
        <v>30556</v>
      </c>
      <c r="F152" s="2" t="s">
        <v>514</v>
      </c>
      <c r="G152" s="2" t="str">
        <f>IF(E152&gt;BASE!$D$7,BASE!$C$7,IF(E152&gt;BASE!$D$6,BASE!$C$6,IF(E152&gt;BASE!$D$5,BASE!$C$5,IF(E152&gt;BASE!$D$4,BASE!$C$4,IF(E152&lt;BASE!$D$4,BASE!$C$3,0)))))</f>
        <v>M1</v>
      </c>
      <c r="H152" s="4">
        <v>0.179861111111111</v>
      </c>
      <c r="I152" s="2" t="s">
        <v>21</v>
      </c>
    </row>
    <row r="153" spans="1:9" x14ac:dyDescent="0.35">
      <c r="A153" s="2">
        <f t="shared" si="2"/>
        <v>151</v>
      </c>
      <c r="B153" s="2" t="s">
        <v>296</v>
      </c>
      <c r="C153" s="2" t="s">
        <v>297</v>
      </c>
      <c r="D153" s="2">
        <v>151</v>
      </c>
      <c r="E153" s="3">
        <v>32650</v>
      </c>
      <c r="F153" s="2" t="s">
        <v>514</v>
      </c>
      <c r="G153" s="2" t="str">
        <f>IF(E153&gt;BASE!$D$7,BASE!$C$7,IF(E153&gt;BASE!$D$6,BASE!$C$6,IF(E153&gt;BASE!$D$5,BASE!$C$5,IF(E153&gt;BASE!$D$4,BASE!$C$4,IF(E153&lt;BASE!$D$4,BASE!$C$3,0)))))</f>
        <v>Sénior</v>
      </c>
      <c r="H153" s="4">
        <v>0.180555555555555</v>
      </c>
      <c r="I153" s="2" t="s">
        <v>21</v>
      </c>
    </row>
    <row r="154" spans="1:9" x14ac:dyDescent="0.35">
      <c r="A154" s="2">
        <f t="shared" si="2"/>
        <v>152</v>
      </c>
      <c r="B154" s="2" t="s">
        <v>508</v>
      </c>
      <c r="C154" s="2" t="s">
        <v>509</v>
      </c>
      <c r="D154" s="2">
        <v>152</v>
      </c>
      <c r="E154" s="3">
        <v>33168</v>
      </c>
      <c r="F154" s="2" t="s">
        <v>514</v>
      </c>
      <c r="G154" s="2" t="str">
        <f>IF(E154&gt;BASE!$D$7,BASE!$C$7,IF(E154&gt;BASE!$D$6,BASE!$C$6,IF(E154&gt;BASE!$D$5,BASE!$C$5,IF(E154&gt;BASE!$D$4,BASE!$C$4,IF(E154&lt;BASE!$D$4,BASE!$C$3,0)))))</f>
        <v>Sénior</v>
      </c>
      <c r="H154" s="4">
        <v>0.18124999999999999</v>
      </c>
      <c r="I154" s="2" t="s">
        <v>22</v>
      </c>
    </row>
    <row r="155" spans="1:9" x14ac:dyDescent="0.35">
      <c r="A155" s="2">
        <f t="shared" si="2"/>
        <v>153</v>
      </c>
      <c r="B155" s="2" t="s">
        <v>298</v>
      </c>
      <c r="C155" s="2" t="s">
        <v>299</v>
      </c>
      <c r="D155" s="2">
        <v>153</v>
      </c>
      <c r="E155" s="3">
        <v>32570</v>
      </c>
      <c r="F155" s="2" t="s">
        <v>34</v>
      </c>
      <c r="G155" s="2" t="str">
        <f>IF(E155&gt;BASE!$D$7,BASE!$C$7,IF(E155&gt;BASE!$D$6,BASE!$C$6,IF(E155&gt;BASE!$D$5,BASE!$C$5,IF(E155&gt;BASE!$D$4,BASE!$C$4,IF(E155&lt;BASE!$D$4,BASE!$C$3,0)))))</f>
        <v>Sénior</v>
      </c>
      <c r="H155" s="4">
        <v>0.18194444444444399</v>
      </c>
      <c r="I155" s="2" t="s">
        <v>22</v>
      </c>
    </row>
    <row r="156" spans="1:9" x14ac:dyDescent="0.35">
      <c r="A156" s="2">
        <f t="shared" si="2"/>
        <v>154</v>
      </c>
      <c r="B156" s="2" t="s">
        <v>300</v>
      </c>
      <c r="C156" s="2" t="s">
        <v>301</v>
      </c>
      <c r="D156" s="2">
        <v>154</v>
      </c>
      <c r="E156" s="3">
        <v>35322</v>
      </c>
      <c r="F156" s="2" t="s">
        <v>514</v>
      </c>
      <c r="G156" s="2" t="str">
        <f>IF(E156&gt;BASE!$D$7,BASE!$C$7,IF(E156&gt;BASE!$D$6,BASE!$C$6,IF(E156&gt;BASE!$D$5,BASE!$C$5,IF(E156&gt;BASE!$D$4,BASE!$C$4,IF(E156&lt;BASE!$D$4,BASE!$C$3,0)))))</f>
        <v>Sénior</v>
      </c>
      <c r="H156" s="4">
        <v>0.18263888888888899</v>
      </c>
      <c r="I156" s="2" t="s">
        <v>22</v>
      </c>
    </row>
    <row r="157" spans="1:9" x14ac:dyDescent="0.35">
      <c r="A157" s="2">
        <f t="shared" si="2"/>
        <v>155</v>
      </c>
      <c r="B157" s="2" t="s">
        <v>302</v>
      </c>
      <c r="C157" s="2" t="s">
        <v>303</v>
      </c>
      <c r="D157" s="2">
        <v>155</v>
      </c>
      <c r="E157" s="3">
        <v>22819</v>
      </c>
      <c r="F157" s="2" t="s">
        <v>34</v>
      </c>
      <c r="G157" s="2" t="str">
        <f>IF(E157&gt;BASE!$D$7,BASE!$C$7,IF(E157&gt;BASE!$D$6,BASE!$C$6,IF(E157&gt;BASE!$D$5,BASE!$C$5,IF(E157&gt;BASE!$D$4,BASE!$C$4,IF(E157&lt;BASE!$D$4,BASE!$C$3,0)))))</f>
        <v>M3</v>
      </c>
      <c r="H157" s="4">
        <v>0.18333333333333299</v>
      </c>
      <c r="I157" s="2" t="s">
        <v>22</v>
      </c>
    </row>
    <row r="158" spans="1:9" x14ac:dyDescent="0.35">
      <c r="A158" s="2">
        <f t="shared" si="2"/>
        <v>156</v>
      </c>
      <c r="B158" s="2" t="s">
        <v>304</v>
      </c>
      <c r="C158" s="2" t="s">
        <v>305</v>
      </c>
      <c r="D158" s="2">
        <v>156</v>
      </c>
      <c r="E158" s="3">
        <v>27359</v>
      </c>
      <c r="F158" s="2" t="s">
        <v>514</v>
      </c>
      <c r="G158" s="2" t="str">
        <f>IF(E158&gt;BASE!$D$7,BASE!$C$7,IF(E158&gt;BASE!$D$6,BASE!$C$6,IF(E158&gt;BASE!$D$5,BASE!$C$5,IF(E158&gt;BASE!$D$4,BASE!$C$4,IF(E158&lt;BASE!$D$4,BASE!$C$3,0)))))</f>
        <v>M1</v>
      </c>
      <c r="H158" s="4">
        <v>0.18402777777777801</v>
      </c>
      <c r="I158" s="2" t="s">
        <v>22</v>
      </c>
    </row>
    <row r="159" spans="1:9" x14ac:dyDescent="0.35">
      <c r="A159" s="2">
        <f t="shared" si="2"/>
        <v>157</v>
      </c>
      <c r="B159" s="2" t="s">
        <v>306</v>
      </c>
      <c r="C159" s="2" t="s">
        <v>307</v>
      </c>
      <c r="D159" s="2">
        <v>157</v>
      </c>
      <c r="E159" s="3">
        <v>25388</v>
      </c>
      <c r="F159" s="2" t="s">
        <v>34</v>
      </c>
      <c r="G159" s="2" t="str">
        <f>IF(E159&gt;BASE!$D$7,BASE!$C$7,IF(E159&gt;BASE!$D$6,BASE!$C$6,IF(E159&gt;BASE!$D$5,BASE!$C$5,IF(E159&gt;BASE!$D$4,BASE!$C$4,IF(E159&lt;BASE!$D$4,BASE!$C$3,0)))))</f>
        <v>M2</v>
      </c>
      <c r="H159" s="4">
        <v>0.18472222222222201</v>
      </c>
      <c r="I159" s="2" t="s">
        <v>22</v>
      </c>
    </row>
    <row r="160" spans="1:9" x14ac:dyDescent="0.35">
      <c r="A160" s="2">
        <f t="shared" si="2"/>
        <v>158</v>
      </c>
      <c r="B160" s="2" t="s">
        <v>308</v>
      </c>
      <c r="C160" s="2" t="s">
        <v>309</v>
      </c>
      <c r="D160" s="2">
        <v>158</v>
      </c>
      <c r="E160" s="3">
        <v>27454</v>
      </c>
      <c r="F160" s="2" t="s">
        <v>514</v>
      </c>
      <c r="G160" s="2" t="str">
        <f>IF(E160&gt;BASE!$D$7,BASE!$C$7,IF(E160&gt;BASE!$D$6,BASE!$C$6,IF(E160&gt;BASE!$D$5,BASE!$C$5,IF(E160&gt;BASE!$D$4,BASE!$C$4,IF(E160&lt;BASE!$D$4,BASE!$C$3,0)))))</f>
        <v>M1</v>
      </c>
      <c r="H160" s="4">
        <v>0.18541666666666601</v>
      </c>
      <c r="I160" s="2" t="s">
        <v>22</v>
      </c>
    </row>
    <row r="161" spans="1:9" x14ac:dyDescent="0.35">
      <c r="A161" s="2">
        <f t="shared" si="2"/>
        <v>159</v>
      </c>
      <c r="B161" s="2" t="s">
        <v>310</v>
      </c>
      <c r="C161" s="2" t="s">
        <v>311</v>
      </c>
      <c r="D161" s="2">
        <v>159</v>
      </c>
      <c r="E161" s="3">
        <v>32033</v>
      </c>
      <c r="F161" s="2" t="s">
        <v>514</v>
      </c>
      <c r="G161" s="2" t="str">
        <f>IF(E161&gt;BASE!$D$7,BASE!$C$7,IF(E161&gt;BASE!$D$6,BASE!$C$6,IF(E161&gt;BASE!$D$5,BASE!$C$5,IF(E161&gt;BASE!$D$4,BASE!$C$4,IF(E161&lt;BASE!$D$4,BASE!$C$3,0)))))</f>
        <v>Sénior</v>
      </c>
      <c r="H161" s="4">
        <v>0.18611111111111101</v>
      </c>
      <c r="I161" s="2" t="s">
        <v>22</v>
      </c>
    </row>
    <row r="162" spans="1:9" x14ac:dyDescent="0.35">
      <c r="A162" s="2">
        <f t="shared" si="2"/>
        <v>160</v>
      </c>
      <c r="B162" s="2" t="s">
        <v>312</v>
      </c>
      <c r="C162" s="2" t="s">
        <v>161</v>
      </c>
      <c r="D162" s="2">
        <v>160</v>
      </c>
      <c r="E162" s="3">
        <v>26539</v>
      </c>
      <c r="F162" s="2" t="s">
        <v>34</v>
      </c>
      <c r="G162" s="2" t="str">
        <f>IF(E162&gt;BASE!$D$7,BASE!$C$7,IF(E162&gt;BASE!$D$6,BASE!$C$6,IF(E162&gt;BASE!$D$5,BASE!$C$5,IF(E162&gt;BASE!$D$4,BASE!$C$4,IF(E162&lt;BASE!$D$4,BASE!$C$3,0)))))</f>
        <v>M2</v>
      </c>
      <c r="H162" s="4">
        <v>0.186805555555555</v>
      </c>
      <c r="I162" s="2" t="s">
        <v>22</v>
      </c>
    </row>
    <row r="163" spans="1:9" x14ac:dyDescent="0.35">
      <c r="A163" s="2">
        <f t="shared" si="2"/>
        <v>161</v>
      </c>
      <c r="B163" s="2" t="s">
        <v>313</v>
      </c>
      <c r="C163" s="2" t="s">
        <v>314</v>
      </c>
      <c r="D163" s="2">
        <v>161</v>
      </c>
      <c r="E163" s="3">
        <v>29660</v>
      </c>
      <c r="F163" s="2" t="s">
        <v>34</v>
      </c>
      <c r="G163" s="2" t="str">
        <f>IF(E163&gt;BASE!$D$7,BASE!$C$7,IF(E163&gt;BASE!$D$6,BASE!$C$6,IF(E163&gt;BASE!$D$5,BASE!$C$5,IF(E163&gt;BASE!$D$4,BASE!$C$4,IF(E163&lt;BASE!$D$4,BASE!$C$3,0)))))</f>
        <v>M1</v>
      </c>
      <c r="H163" s="4">
        <v>0.1875</v>
      </c>
      <c r="I163" s="2" t="s">
        <v>22</v>
      </c>
    </row>
    <row r="164" spans="1:9" x14ac:dyDescent="0.35">
      <c r="A164" s="2">
        <f t="shared" si="2"/>
        <v>162</v>
      </c>
      <c r="B164" s="2" t="s">
        <v>315</v>
      </c>
      <c r="C164" s="2" t="s">
        <v>316</v>
      </c>
      <c r="D164" s="2">
        <v>162</v>
      </c>
      <c r="E164" s="3">
        <v>29654</v>
      </c>
      <c r="F164" s="2" t="s">
        <v>514</v>
      </c>
      <c r="G164" s="2" t="str">
        <f>IF(E164&gt;BASE!$D$7,BASE!$C$7,IF(E164&gt;BASE!$D$6,BASE!$C$6,IF(E164&gt;BASE!$D$5,BASE!$C$5,IF(E164&gt;BASE!$D$4,BASE!$C$4,IF(E164&lt;BASE!$D$4,BASE!$C$3,0)))))</f>
        <v>M1</v>
      </c>
      <c r="H164" s="4">
        <v>0.188194444444444</v>
      </c>
      <c r="I164" s="2" t="s">
        <v>22</v>
      </c>
    </row>
    <row r="165" spans="1:9" x14ac:dyDescent="0.35">
      <c r="A165" s="2">
        <f t="shared" si="2"/>
        <v>163</v>
      </c>
      <c r="B165" s="2" t="s">
        <v>317</v>
      </c>
      <c r="C165" s="2" t="s">
        <v>318</v>
      </c>
      <c r="D165" s="2">
        <v>163</v>
      </c>
      <c r="E165" s="3">
        <v>36863</v>
      </c>
      <c r="F165" s="2" t="s">
        <v>514</v>
      </c>
      <c r="G165" s="2" t="str">
        <f>IF(E165&gt;BASE!$D$7,BASE!$C$7,IF(E165&gt;BASE!$D$6,BASE!$C$6,IF(E165&gt;BASE!$D$5,BASE!$C$5,IF(E165&gt;BASE!$D$4,BASE!$C$4,IF(E165&lt;BASE!$D$4,BASE!$C$3,0)))))</f>
        <v>Sénior</v>
      </c>
      <c r="H165" s="4">
        <v>0.18888888888888899</v>
      </c>
      <c r="I165" s="2" t="s">
        <v>22</v>
      </c>
    </row>
    <row r="166" spans="1:9" x14ac:dyDescent="0.35">
      <c r="A166" s="2">
        <f t="shared" si="2"/>
        <v>164</v>
      </c>
      <c r="B166" s="2" t="s">
        <v>319</v>
      </c>
      <c r="C166" s="2" t="s">
        <v>320</v>
      </c>
      <c r="D166" s="2">
        <v>164</v>
      </c>
      <c r="E166" s="3">
        <v>25197</v>
      </c>
      <c r="F166" s="2" t="s">
        <v>514</v>
      </c>
      <c r="G166" s="2" t="str">
        <f>IF(E166&gt;BASE!$D$7,BASE!$C$7,IF(E166&gt;BASE!$D$6,BASE!$C$6,IF(E166&gt;BASE!$D$5,BASE!$C$5,IF(E166&gt;BASE!$D$4,BASE!$C$4,IF(E166&lt;BASE!$D$4,BASE!$C$3,0)))))</f>
        <v>M2</v>
      </c>
      <c r="H166" s="4">
        <v>0.18958333333333299</v>
      </c>
      <c r="I166" s="2" t="s">
        <v>22</v>
      </c>
    </row>
    <row r="167" spans="1:9" x14ac:dyDescent="0.35">
      <c r="A167" s="2">
        <f t="shared" si="2"/>
        <v>165</v>
      </c>
      <c r="B167" s="2" t="s">
        <v>321</v>
      </c>
      <c r="C167" s="2" t="s">
        <v>322</v>
      </c>
      <c r="D167" s="2">
        <v>165</v>
      </c>
      <c r="E167" s="3">
        <v>30678</v>
      </c>
      <c r="F167" s="2" t="s">
        <v>514</v>
      </c>
      <c r="G167" s="2" t="str">
        <f>IF(E167&gt;BASE!$D$7,BASE!$C$7,IF(E167&gt;BASE!$D$6,BASE!$C$6,IF(E167&gt;BASE!$D$5,BASE!$C$5,IF(E167&gt;BASE!$D$4,BASE!$C$4,IF(E167&lt;BASE!$D$4,BASE!$C$3,0)))))</f>
        <v>Sénior</v>
      </c>
      <c r="H167" s="4">
        <v>0.19027777777777699</v>
      </c>
      <c r="I167" s="2" t="s">
        <v>22</v>
      </c>
    </row>
    <row r="168" spans="1:9" x14ac:dyDescent="0.35">
      <c r="A168" s="2">
        <f t="shared" si="2"/>
        <v>166</v>
      </c>
      <c r="B168" s="2" t="s">
        <v>323</v>
      </c>
      <c r="C168" s="2" t="s">
        <v>90</v>
      </c>
      <c r="D168" s="2">
        <v>166</v>
      </c>
      <c r="E168" s="3">
        <v>25560</v>
      </c>
      <c r="F168" s="2" t="s">
        <v>34</v>
      </c>
      <c r="G168" s="2" t="str">
        <f>IF(E168&gt;BASE!$D$7,BASE!$C$7,IF(E168&gt;BASE!$D$6,BASE!$C$6,IF(E168&gt;BASE!$D$5,BASE!$C$5,IF(E168&gt;BASE!$D$4,BASE!$C$4,IF(E168&lt;BASE!$D$4,BASE!$C$3,0)))))</f>
        <v>M2</v>
      </c>
      <c r="H168" s="4">
        <v>0.19097222222222199</v>
      </c>
      <c r="I168" s="2" t="s">
        <v>22</v>
      </c>
    </row>
    <row r="169" spans="1:9" x14ac:dyDescent="0.35">
      <c r="A169" s="2">
        <f t="shared" si="2"/>
        <v>167</v>
      </c>
      <c r="B169" s="2" t="s">
        <v>324</v>
      </c>
      <c r="C169" s="2" t="s">
        <v>325</v>
      </c>
      <c r="D169" s="2">
        <v>167</v>
      </c>
      <c r="E169" s="3">
        <v>33396</v>
      </c>
      <c r="F169" s="2" t="s">
        <v>514</v>
      </c>
      <c r="G169" s="2" t="str">
        <f>IF(E169&gt;BASE!$D$7,BASE!$C$7,IF(E169&gt;BASE!$D$6,BASE!$C$6,IF(E169&gt;BASE!$D$5,BASE!$C$5,IF(E169&gt;BASE!$D$4,BASE!$C$4,IF(E169&lt;BASE!$D$4,BASE!$C$3,0)))))</f>
        <v>Sénior</v>
      </c>
      <c r="H169" s="4">
        <v>0.19166666666666601</v>
      </c>
      <c r="I169" s="2" t="s">
        <v>22</v>
      </c>
    </row>
    <row r="170" spans="1:9" x14ac:dyDescent="0.35">
      <c r="A170" s="2">
        <f t="shared" si="2"/>
        <v>168</v>
      </c>
      <c r="B170" s="2" t="s">
        <v>326</v>
      </c>
      <c r="C170" s="2" t="s">
        <v>327</v>
      </c>
      <c r="D170" s="2">
        <v>168</v>
      </c>
      <c r="E170" s="3">
        <v>29713</v>
      </c>
      <c r="F170" s="2" t="s">
        <v>34</v>
      </c>
      <c r="G170" s="2" t="str">
        <f>IF(E170&gt;BASE!$D$7,BASE!$C$7,IF(E170&gt;BASE!$D$6,BASE!$C$6,IF(E170&gt;BASE!$D$5,BASE!$C$5,IF(E170&gt;BASE!$D$4,BASE!$C$4,IF(E170&lt;BASE!$D$4,BASE!$C$3,0)))))</f>
        <v>M1</v>
      </c>
      <c r="H170" s="4">
        <v>0.19236111111111101</v>
      </c>
      <c r="I170" s="2" t="s">
        <v>22</v>
      </c>
    </row>
    <row r="171" spans="1:9" x14ac:dyDescent="0.35">
      <c r="A171" s="2">
        <f t="shared" si="2"/>
        <v>169</v>
      </c>
      <c r="B171" s="2" t="s">
        <v>328</v>
      </c>
      <c r="C171" s="2" t="s">
        <v>329</v>
      </c>
      <c r="D171" s="2">
        <v>169</v>
      </c>
      <c r="E171" s="3">
        <v>33250</v>
      </c>
      <c r="F171" s="2" t="s">
        <v>34</v>
      </c>
      <c r="G171" s="2" t="str">
        <f>IF(E171&gt;BASE!$D$7,BASE!$C$7,IF(E171&gt;BASE!$D$6,BASE!$C$6,IF(E171&gt;BASE!$D$5,BASE!$C$5,IF(E171&gt;BASE!$D$4,BASE!$C$4,IF(E171&lt;BASE!$D$4,BASE!$C$3,0)))))</f>
        <v>Sénior</v>
      </c>
      <c r="H171" s="4">
        <v>0.19305555555555501</v>
      </c>
      <c r="I171" s="2" t="s">
        <v>22</v>
      </c>
    </row>
    <row r="172" spans="1:9" x14ac:dyDescent="0.35">
      <c r="A172" s="2">
        <f t="shared" si="2"/>
        <v>170</v>
      </c>
      <c r="B172" s="2" t="s">
        <v>330</v>
      </c>
      <c r="C172" s="2" t="s">
        <v>331</v>
      </c>
      <c r="D172" s="2">
        <v>170</v>
      </c>
      <c r="E172" s="3">
        <v>29249</v>
      </c>
      <c r="F172" s="2" t="s">
        <v>514</v>
      </c>
      <c r="G172" s="2" t="str">
        <f>IF(E172&gt;BASE!$D$7,BASE!$C$7,IF(E172&gt;BASE!$D$6,BASE!$C$6,IF(E172&gt;BASE!$D$5,BASE!$C$5,IF(E172&gt;BASE!$D$4,BASE!$C$4,IF(E172&lt;BASE!$D$4,BASE!$C$3,0)))))</f>
        <v>M1</v>
      </c>
      <c r="H172" s="4">
        <v>0.19375000000000001</v>
      </c>
      <c r="I172" s="2" t="s">
        <v>22</v>
      </c>
    </row>
    <row r="173" spans="1:9" x14ac:dyDescent="0.35">
      <c r="A173" s="2">
        <f t="shared" si="2"/>
        <v>171</v>
      </c>
      <c r="B173" s="2" t="s">
        <v>332</v>
      </c>
      <c r="C173" s="2" t="s">
        <v>333</v>
      </c>
      <c r="D173" s="2">
        <v>171</v>
      </c>
      <c r="E173" s="3">
        <v>34462</v>
      </c>
      <c r="F173" s="2" t="s">
        <v>34</v>
      </c>
      <c r="G173" s="2" t="str">
        <f>IF(E173&gt;BASE!$D$7,BASE!$C$7,IF(E173&gt;BASE!$D$6,BASE!$C$6,IF(E173&gt;BASE!$D$5,BASE!$C$5,IF(E173&gt;BASE!$D$4,BASE!$C$4,IF(E173&lt;BASE!$D$4,BASE!$C$3,0)))))</f>
        <v>Sénior</v>
      </c>
      <c r="H173" s="4">
        <v>0.194444444444444</v>
      </c>
      <c r="I173" s="2" t="s">
        <v>22</v>
      </c>
    </row>
    <row r="174" spans="1:9" x14ac:dyDescent="0.35">
      <c r="A174" s="2">
        <f t="shared" si="2"/>
        <v>172</v>
      </c>
      <c r="B174" s="2" t="s">
        <v>334</v>
      </c>
      <c r="C174" s="2" t="s">
        <v>335</v>
      </c>
      <c r="D174" s="2">
        <v>172</v>
      </c>
      <c r="E174" s="3">
        <v>26392</v>
      </c>
      <c r="F174" s="2" t="s">
        <v>34</v>
      </c>
      <c r="G174" s="2" t="str">
        <f>IF(E174&gt;BASE!$D$7,BASE!$C$7,IF(E174&gt;BASE!$D$6,BASE!$C$6,IF(E174&gt;BASE!$D$5,BASE!$C$5,IF(E174&gt;BASE!$D$4,BASE!$C$4,IF(E174&lt;BASE!$D$4,BASE!$C$3,0)))))</f>
        <v>M2</v>
      </c>
      <c r="H174" s="4">
        <v>0.195138888888889</v>
      </c>
      <c r="I174" s="2" t="s">
        <v>22</v>
      </c>
    </row>
    <row r="175" spans="1:9" x14ac:dyDescent="0.35">
      <c r="A175" s="2">
        <f t="shared" si="2"/>
        <v>173</v>
      </c>
      <c r="B175" s="2" t="s">
        <v>336</v>
      </c>
      <c r="C175" s="2" t="s">
        <v>167</v>
      </c>
      <c r="D175" s="2">
        <v>173</v>
      </c>
      <c r="E175" s="3">
        <v>30662</v>
      </c>
      <c r="F175" s="2" t="s">
        <v>34</v>
      </c>
      <c r="G175" s="2" t="str">
        <f>IF(E175&gt;BASE!$D$7,BASE!$C$7,IF(E175&gt;BASE!$D$6,BASE!$C$6,IF(E175&gt;BASE!$D$5,BASE!$C$5,IF(E175&gt;BASE!$D$4,BASE!$C$4,IF(E175&lt;BASE!$D$4,BASE!$C$3,0)))))</f>
        <v>Sénior</v>
      </c>
      <c r="H175" s="4">
        <v>0.195833333333333</v>
      </c>
      <c r="I175" s="2" t="s">
        <v>22</v>
      </c>
    </row>
    <row r="176" spans="1:9" x14ac:dyDescent="0.35">
      <c r="A176" s="2">
        <f t="shared" si="2"/>
        <v>174</v>
      </c>
      <c r="B176" s="2" t="s">
        <v>337</v>
      </c>
      <c r="C176" s="2" t="s">
        <v>74</v>
      </c>
      <c r="D176" s="2">
        <v>174</v>
      </c>
      <c r="E176" s="3">
        <v>24965</v>
      </c>
      <c r="F176" s="2" t="s">
        <v>34</v>
      </c>
      <c r="G176" s="2" t="str">
        <f>IF(E176&gt;BASE!$D$7,BASE!$C$7,IF(E176&gt;BASE!$D$6,BASE!$C$6,IF(E176&gt;BASE!$D$5,BASE!$C$5,IF(E176&gt;BASE!$D$4,BASE!$C$4,IF(E176&lt;BASE!$D$4,BASE!$C$3,0)))))</f>
        <v>M2</v>
      </c>
      <c r="H176" s="4">
        <v>0.196527777777777</v>
      </c>
      <c r="I176" s="2" t="s">
        <v>22</v>
      </c>
    </row>
    <row r="177" spans="1:9" x14ac:dyDescent="0.35">
      <c r="A177" s="2">
        <f t="shared" si="2"/>
        <v>175</v>
      </c>
      <c r="B177" s="2" t="s">
        <v>338</v>
      </c>
      <c r="C177" s="2" t="s">
        <v>339</v>
      </c>
      <c r="D177" s="2">
        <v>175</v>
      </c>
      <c r="E177" s="3">
        <v>34957</v>
      </c>
      <c r="F177" s="2" t="s">
        <v>514</v>
      </c>
      <c r="G177" s="2" t="str">
        <f>IF(E177&gt;BASE!$D$7,BASE!$C$7,IF(E177&gt;BASE!$D$6,BASE!$C$6,IF(E177&gt;BASE!$D$5,BASE!$C$5,IF(E177&gt;BASE!$D$4,BASE!$C$4,IF(E177&lt;BASE!$D$4,BASE!$C$3,0)))))</f>
        <v>Sénior</v>
      </c>
      <c r="H177" s="4">
        <v>0.19722222222222199</v>
      </c>
      <c r="I177" s="2" t="s">
        <v>22</v>
      </c>
    </row>
    <row r="178" spans="1:9" x14ac:dyDescent="0.35">
      <c r="A178" s="2">
        <f t="shared" si="2"/>
        <v>176</v>
      </c>
      <c r="B178" s="2" t="s">
        <v>340</v>
      </c>
      <c r="C178" s="2" t="s">
        <v>341</v>
      </c>
      <c r="D178" s="2">
        <v>176</v>
      </c>
      <c r="E178" s="3">
        <v>31648</v>
      </c>
      <c r="F178" s="2" t="s">
        <v>514</v>
      </c>
      <c r="G178" s="2" t="str">
        <f>IF(E178&gt;BASE!$D$7,BASE!$C$7,IF(E178&gt;BASE!$D$6,BASE!$C$6,IF(E178&gt;BASE!$D$5,BASE!$C$5,IF(E178&gt;BASE!$D$4,BASE!$C$4,IF(E178&lt;BASE!$D$4,BASE!$C$3,0)))))</f>
        <v>Sénior</v>
      </c>
      <c r="H178" s="4">
        <v>0.19791666666666599</v>
      </c>
      <c r="I178" s="2" t="s">
        <v>22</v>
      </c>
    </row>
    <row r="179" spans="1:9" x14ac:dyDescent="0.35">
      <c r="A179" s="2">
        <f t="shared" si="2"/>
        <v>177</v>
      </c>
      <c r="B179" s="2" t="s">
        <v>342</v>
      </c>
      <c r="C179" s="2" t="s">
        <v>53</v>
      </c>
      <c r="D179" s="2">
        <v>177</v>
      </c>
      <c r="E179" s="3">
        <v>34410</v>
      </c>
      <c r="F179" s="2" t="s">
        <v>34</v>
      </c>
      <c r="G179" s="2" t="str">
        <f>IF(E179&gt;BASE!$D$7,BASE!$C$7,IF(E179&gt;BASE!$D$6,BASE!$C$6,IF(E179&gt;BASE!$D$5,BASE!$C$5,IF(E179&gt;BASE!$D$4,BASE!$C$4,IF(E179&lt;BASE!$D$4,BASE!$C$3,0)))))</f>
        <v>Sénior</v>
      </c>
      <c r="H179" s="4">
        <v>0.19861111111111099</v>
      </c>
      <c r="I179" s="2" t="s">
        <v>22</v>
      </c>
    </row>
    <row r="180" spans="1:9" x14ac:dyDescent="0.35">
      <c r="A180" s="2">
        <f t="shared" si="2"/>
        <v>178</v>
      </c>
      <c r="B180" s="2" t="s">
        <v>343</v>
      </c>
      <c r="C180" s="2" t="s">
        <v>344</v>
      </c>
      <c r="D180" s="2">
        <v>178</v>
      </c>
      <c r="E180" s="3">
        <v>28924</v>
      </c>
      <c r="F180" s="2" t="s">
        <v>514</v>
      </c>
      <c r="G180" s="2" t="str">
        <f>IF(E180&gt;BASE!$D$7,BASE!$C$7,IF(E180&gt;BASE!$D$6,BASE!$C$6,IF(E180&gt;BASE!$D$5,BASE!$C$5,IF(E180&gt;BASE!$D$4,BASE!$C$4,IF(E180&lt;BASE!$D$4,BASE!$C$3,0)))))</f>
        <v>M1</v>
      </c>
      <c r="H180" s="4">
        <v>0.19930555555555499</v>
      </c>
      <c r="I180" s="2" t="s">
        <v>22</v>
      </c>
    </row>
    <row r="181" spans="1:9" x14ac:dyDescent="0.35">
      <c r="A181" s="2">
        <f t="shared" si="2"/>
        <v>179</v>
      </c>
      <c r="B181" s="2" t="s">
        <v>345</v>
      </c>
      <c r="C181" s="2" t="s">
        <v>346</v>
      </c>
      <c r="D181" s="2">
        <v>179</v>
      </c>
      <c r="E181" s="3">
        <v>32911</v>
      </c>
      <c r="F181" s="2" t="s">
        <v>514</v>
      </c>
      <c r="G181" s="2" t="str">
        <f>IF(E181&gt;BASE!$D$7,BASE!$C$7,IF(E181&gt;BASE!$D$6,BASE!$C$6,IF(E181&gt;BASE!$D$5,BASE!$C$5,IF(E181&gt;BASE!$D$4,BASE!$C$4,IF(E181&lt;BASE!$D$4,BASE!$C$3,0)))))</f>
        <v>Sénior</v>
      </c>
      <c r="H181" s="4">
        <v>0.2</v>
      </c>
      <c r="I181" s="2" t="s">
        <v>22</v>
      </c>
    </row>
    <row r="182" spans="1:9" x14ac:dyDescent="0.35">
      <c r="A182" s="2">
        <f t="shared" si="2"/>
        <v>180</v>
      </c>
      <c r="B182" s="2" t="s">
        <v>347</v>
      </c>
      <c r="C182" s="2" t="s">
        <v>348</v>
      </c>
      <c r="D182" s="2">
        <v>180</v>
      </c>
      <c r="E182" s="3">
        <v>33812</v>
      </c>
      <c r="F182" s="2" t="s">
        <v>514</v>
      </c>
      <c r="G182" s="2" t="str">
        <f>IF(E182&gt;BASE!$D$7,BASE!$C$7,IF(E182&gt;BASE!$D$6,BASE!$C$6,IF(E182&gt;BASE!$D$5,BASE!$C$5,IF(E182&gt;BASE!$D$4,BASE!$C$4,IF(E182&lt;BASE!$D$4,BASE!$C$3,0)))))</f>
        <v>Sénior</v>
      </c>
      <c r="H182" s="4">
        <v>0.20069444444444401</v>
      </c>
      <c r="I182" s="2" t="s">
        <v>22</v>
      </c>
    </row>
    <row r="183" spans="1:9" x14ac:dyDescent="0.35">
      <c r="A183" s="2">
        <f t="shared" si="2"/>
        <v>181</v>
      </c>
      <c r="B183" s="2" t="s">
        <v>349</v>
      </c>
      <c r="C183" s="2" t="s">
        <v>154</v>
      </c>
      <c r="D183" s="2">
        <v>181</v>
      </c>
      <c r="E183" s="3">
        <v>28805</v>
      </c>
      <c r="F183" s="2" t="s">
        <v>514</v>
      </c>
      <c r="G183" s="2" t="str">
        <f>IF(E183&gt;BASE!$D$7,BASE!$C$7,IF(E183&gt;BASE!$D$6,BASE!$C$6,IF(E183&gt;BASE!$D$5,BASE!$C$5,IF(E183&gt;BASE!$D$4,BASE!$C$4,IF(E183&lt;BASE!$D$4,BASE!$C$3,0)))))</f>
        <v>M1</v>
      </c>
      <c r="H183" s="4">
        <v>0.20138888888888901</v>
      </c>
      <c r="I183" s="2" t="s">
        <v>22</v>
      </c>
    </row>
    <row r="184" spans="1:9" x14ac:dyDescent="0.35">
      <c r="A184" s="2">
        <f t="shared" si="2"/>
        <v>182</v>
      </c>
      <c r="B184" s="2" t="s">
        <v>350</v>
      </c>
      <c r="C184" s="2" t="s">
        <v>351</v>
      </c>
      <c r="D184" s="2">
        <v>182</v>
      </c>
      <c r="E184" s="3">
        <v>30100</v>
      </c>
      <c r="F184" s="2" t="s">
        <v>514</v>
      </c>
      <c r="G184" s="2" t="str">
        <f>IF(E184&gt;BASE!$D$7,BASE!$C$7,IF(E184&gt;BASE!$D$6,BASE!$C$6,IF(E184&gt;BASE!$D$5,BASE!$C$5,IF(E184&gt;BASE!$D$4,BASE!$C$4,IF(E184&lt;BASE!$D$4,BASE!$C$3,0)))))</f>
        <v>M1</v>
      </c>
      <c r="H184" s="4">
        <v>0.202083333333333</v>
      </c>
      <c r="I184" s="2" t="s">
        <v>23</v>
      </c>
    </row>
    <row r="185" spans="1:9" x14ac:dyDescent="0.35">
      <c r="A185" s="2">
        <f t="shared" si="2"/>
        <v>183</v>
      </c>
      <c r="B185" s="2" t="s">
        <v>352</v>
      </c>
      <c r="C185" s="2" t="s">
        <v>353</v>
      </c>
      <c r="D185" s="2">
        <v>183</v>
      </c>
      <c r="E185" s="3">
        <v>29328</v>
      </c>
      <c r="F185" s="2" t="s">
        <v>34</v>
      </c>
      <c r="G185" s="2" t="str">
        <f>IF(E185&gt;BASE!$D$7,BASE!$C$7,IF(E185&gt;BASE!$D$6,BASE!$C$6,IF(E185&gt;BASE!$D$5,BASE!$C$5,IF(E185&gt;BASE!$D$4,BASE!$C$4,IF(E185&lt;BASE!$D$4,BASE!$C$3,0)))))</f>
        <v>M1</v>
      </c>
      <c r="H185" s="4">
        <v>0.202777777777777</v>
      </c>
      <c r="I185" s="2" t="s">
        <v>23</v>
      </c>
    </row>
    <row r="186" spans="1:9" x14ac:dyDescent="0.35">
      <c r="A186" s="2">
        <f t="shared" si="2"/>
        <v>184</v>
      </c>
      <c r="B186" s="2" t="s">
        <v>354</v>
      </c>
      <c r="C186" s="2" t="s">
        <v>355</v>
      </c>
      <c r="D186" s="2">
        <v>184</v>
      </c>
      <c r="E186" s="3">
        <v>33660</v>
      </c>
      <c r="F186" s="2" t="s">
        <v>514</v>
      </c>
      <c r="G186" s="2" t="str">
        <f>IF(E186&gt;BASE!$D$7,BASE!$C$7,IF(E186&gt;BASE!$D$6,BASE!$C$6,IF(E186&gt;BASE!$D$5,BASE!$C$5,IF(E186&gt;BASE!$D$4,BASE!$C$4,IF(E186&lt;BASE!$D$4,BASE!$C$3,0)))))</f>
        <v>Sénior</v>
      </c>
      <c r="H186" s="4">
        <v>0.203472222222222</v>
      </c>
      <c r="I186" s="2" t="s">
        <v>23</v>
      </c>
    </row>
    <row r="187" spans="1:9" x14ac:dyDescent="0.35">
      <c r="A187" s="2">
        <f t="shared" si="2"/>
        <v>185</v>
      </c>
      <c r="B187" s="2" t="s">
        <v>356</v>
      </c>
      <c r="C187" s="2" t="s">
        <v>357</v>
      </c>
      <c r="D187" s="2">
        <v>185</v>
      </c>
      <c r="E187" s="3">
        <v>24322</v>
      </c>
      <c r="F187" s="2" t="s">
        <v>34</v>
      </c>
      <c r="G187" s="2" t="str">
        <f>IF(E187&gt;BASE!$D$7,BASE!$C$7,IF(E187&gt;BASE!$D$6,BASE!$C$6,IF(E187&gt;BASE!$D$5,BASE!$C$5,IF(E187&gt;BASE!$D$4,BASE!$C$4,IF(E187&lt;BASE!$D$4,BASE!$C$3,0)))))</f>
        <v>M2</v>
      </c>
      <c r="H187" s="4">
        <v>0.204166666666666</v>
      </c>
      <c r="I187" s="2" t="s">
        <v>23</v>
      </c>
    </row>
    <row r="188" spans="1:9" x14ac:dyDescent="0.35">
      <c r="A188" s="2">
        <f t="shared" si="2"/>
        <v>186</v>
      </c>
      <c r="B188" s="2" t="s">
        <v>358</v>
      </c>
      <c r="C188" s="2" t="s">
        <v>359</v>
      </c>
      <c r="D188" s="2">
        <v>186</v>
      </c>
      <c r="E188" s="3">
        <v>31292</v>
      </c>
      <c r="F188" s="2" t="s">
        <v>514</v>
      </c>
      <c r="G188" s="2" t="str">
        <f>IF(E188&gt;BASE!$D$7,BASE!$C$7,IF(E188&gt;BASE!$D$6,BASE!$C$6,IF(E188&gt;BASE!$D$5,BASE!$C$5,IF(E188&gt;BASE!$D$4,BASE!$C$4,IF(E188&lt;BASE!$D$4,BASE!$C$3,0)))))</f>
        <v>Sénior</v>
      </c>
      <c r="H188" s="4">
        <v>0.20486111111111099</v>
      </c>
      <c r="I188" s="2" t="s">
        <v>23</v>
      </c>
    </row>
    <row r="189" spans="1:9" x14ac:dyDescent="0.35">
      <c r="A189" s="2">
        <f t="shared" si="2"/>
        <v>187</v>
      </c>
      <c r="B189" s="2" t="s">
        <v>360</v>
      </c>
      <c r="C189" s="2" t="s">
        <v>361</v>
      </c>
      <c r="D189" s="2">
        <v>187</v>
      </c>
      <c r="E189" s="3">
        <v>35502</v>
      </c>
      <c r="F189" s="2" t="s">
        <v>514</v>
      </c>
      <c r="G189" s="2" t="str">
        <f>IF(E189&gt;BASE!$D$7,BASE!$C$7,IF(E189&gt;BASE!$D$6,BASE!$C$6,IF(E189&gt;BASE!$D$5,BASE!$C$5,IF(E189&gt;BASE!$D$4,BASE!$C$4,IF(E189&lt;BASE!$D$4,BASE!$C$3,0)))))</f>
        <v>Sénior</v>
      </c>
      <c r="H189" s="4">
        <v>0.20555555555555499</v>
      </c>
      <c r="I189" s="2" t="s">
        <v>23</v>
      </c>
    </row>
    <row r="190" spans="1:9" x14ac:dyDescent="0.35">
      <c r="A190" s="2">
        <f t="shared" si="2"/>
        <v>188</v>
      </c>
      <c r="B190" s="2" t="s">
        <v>362</v>
      </c>
      <c r="C190" s="2" t="s">
        <v>363</v>
      </c>
      <c r="D190" s="2">
        <v>188</v>
      </c>
      <c r="E190" s="3">
        <v>23961</v>
      </c>
      <c r="F190" s="2" t="s">
        <v>34</v>
      </c>
      <c r="G190" s="2" t="str">
        <f>IF(E190&gt;BASE!$D$7,BASE!$C$7,IF(E190&gt;BASE!$D$6,BASE!$C$6,IF(E190&gt;BASE!$D$5,BASE!$C$5,IF(E190&gt;BASE!$D$4,BASE!$C$4,IF(E190&lt;BASE!$D$4,BASE!$C$3,0)))))</f>
        <v>M2</v>
      </c>
      <c r="H190" s="4">
        <v>0.20624999999999999</v>
      </c>
      <c r="I190" s="2" t="s">
        <v>23</v>
      </c>
    </row>
    <row r="191" spans="1:9" x14ac:dyDescent="0.35">
      <c r="A191" s="2">
        <f t="shared" si="2"/>
        <v>189</v>
      </c>
      <c r="B191" s="2" t="s">
        <v>365</v>
      </c>
      <c r="C191" s="2" t="s">
        <v>366</v>
      </c>
      <c r="D191" s="2">
        <v>189</v>
      </c>
      <c r="E191" s="3">
        <v>28111</v>
      </c>
      <c r="F191" s="2" t="s">
        <v>34</v>
      </c>
      <c r="G191" s="2" t="str">
        <f>IF(E191&gt;BASE!$D$7,BASE!$C$7,IF(E191&gt;BASE!$D$6,BASE!$C$6,IF(E191&gt;BASE!$D$5,BASE!$C$5,IF(E191&gt;BASE!$D$4,BASE!$C$4,IF(E191&lt;BASE!$D$4,BASE!$C$3,0)))))</f>
        <v>M1</v>
      </c>
      <c r="H191" s="4">
        <v>0.20694444444444399</v>
      </c>
      <c r="I191" s="2" t="s">
        <v>24</v>
      </c>
    </row>
    <row r="192" spans="1:9" x14ac:dyDescent="0.35">
      <c r="A192" s="2">
        <f t="shared" si="2"/>
        <v>190</v>
      </c>
      <c r="B192" s="2" t="s">
        <v>367</v>
      </c>
      <c r="C192" s="2" t="s">
        <v>368</v>
      </c>
      <c r="D192" s="2">
        <v>190</v>
      </c>
      <c r="E192" s="3">
        <v>25668</v>
      </c>
      <c r="F192" s="2" t="s">
        <v>514</v>
      </c>
      <c r="G192" s="2" t="str">
        <f>IF(E192&gt;BASE!$D$7,BASE!$C$7,IF(E192&gt;BASE!$D$6,BASE!$C$6,IF(E192&gt;BASE!$D$5,BASE!$C$5,IF(E192&gt;BASE!$D$4,BASE!$C$4,IF(E192&lt;BASE!$D$4,BASE!$C$3,0)))))</f>
        <v>M2</v>
      </c>
      <c r="H192" s="4">
        <v>0.20763888888888901</v>
      </c>
      <c r="I192" s="2" t="s">
        <v>24</v>
      </c>
    </row>
    <row r="193" spans="1:9" x14ac:dyDescent="0.35">
      <c r="A193" s="2">
        <f t="shared" si="2"/>
        <v>191</v>
      </c>
      <c r="B193" s="2" t="s">
        <v>369</v>
      </c>
      <c r="C193" s="2" t="s">
        <v>90</v>
      </c>
      <c r="D193" s="2">
        <v>191</v>
      </c>
      <c r="E193" s="3">
        <v>25359</v>
      </c>
      <c r="F193" s="2" t="s">
        <v>34</v>
      </c>
      <c r="G193" s="2" t="str">
        <f>IF(E193&gt;BASE!$D$7,BASE!$C$7,IF(E193&gt;BASE!$D$6,BASE!$C$6,IF(E193&gt;BASE!$D$5,BASE!$C$5,IF(E193&gt;BASE!$D$4,BASE!$C$4,IF(E193&lt;BASE!$D$4,BASE!$C$3,0)))))</f>
        <v>M2</v>
      </c>
      <c r="H193" s="4">
        <v>0.20833333333333301</v>
      </c>
      <c r="I193" s="2" t="s">
        <v>2</v>
      </c>
    </row>
    <row r="194" spans="1:9" x14ac:dyDescent="0.35">
      <c r="A194" s="2">
        <f t="shared" si="2"/>
        <v>192</v>
      </c>
      <c r="B194" s="2" t="s">
        <v>370</v>
      </c>
      <c r="C194" s="2" t="s">
        <v>135</v>
      </c>
      <c r="D194" s="2">
        <v>192</v>
      </c>
      <c r="E194" s="3">
        <v>28573</v>
      </c>
      <c r="F194" s="2" t="s">
        <v>34</v>
      </c>
      <c r="G194" s="2" t="str">
        <f>IF(E194&gt;BASE!$D$7,BASE!$C$7,IF(E194&gt;BASE!$D$6,BASE!$C$6,IF(E194&gt;BASE!$D$5,BASE!$C$5,IF(E194&gt;BASE!$D$4,BASE!$C$4,IF(E194&lt;BASE!$D$4,BASE!$C$3,0)))))</f>
        <v>M1</v>
      </c>
      <c r="H194" s="4">
        <v>0.20902777777777701</v>
      </c>
      <c r="I194" s="2" t="s">
        <v>2</v>
      </c>
    </row>
    <row r="195" spans="1:9" x14ac:dyDescent="0.35">
      <c r="A195" s="2">
        <f t="shared" ref="A195:A258" si="3">RANK(H195,$H$3:$H$266,1)</f>
        <v>193</v>
      </c>
      <c r="B195" s="2" t="s">
        <v>371</v>
      </c>
      <c r="C195" s="2" t="s">
        <v>372</v>
      </c>
      <c r="D195" s="2">
        <v>193</v>
      </c>
      <c r="E195" s="3">
        <v>31218</v>
      </c>
      <c r="F195" s="2" t="s">
        <v>34</v>
      </c>
      <c r="G195" s="2" t="str">
        <f>IF(E195&gt;BASE!$D$7,BASE!$C$7,IF(E195&gt;BASE!$D$6,BASE!$C$6,IF(E195&gt;BASE!$D$5,BASE!$C$5,IF(E195&gt;BASE!$D$4,BASE!$C$4,IF(E195&lt;BASE!$D$4,BASE!$C$3,0)))))</f>
        <v>Sénior</v>
      </c>
      <c r="H195" s="4">
        <v>0.209722222222222</v>
      </c>
      <c r="I195" s="2" t="s">
        <v>2</v>
      </c>
    </row>
    <row r="196" spans="1:9" x14ac:dyDescent="0.35">
      <c r="A196" s="2">
        <f t="shared" si="3"/>
        <v>194</v>
      </c>
      <c r="B196" s="2" t="s">
        <v>373</v>
      </c>
      <c r="C196" s="2" t="s">
        <v>240</v>
      </c>
      <c r="D196" s="2">
        <v>194</v>
      </c>
      <c r="E196" s="3">
        <v>25310</v>
      </c>
      <c r="F196" s="2" t="s">
        <v>514</v>
      </c>
      <c r="G196" s="2" t="str">
        <f>IF(E196&gt;BASE!$D$7,BASE!$C$7,IF(E196&gt;BASE!$D$6,BASE!$C$6,IF(E196&gt;BASE!$D$5,BASE!$C$5,IF(E196&gt;BASE!$D$4,BASE!$C$4,IF(E196&lt;BASE!$D$4,BASE!$C$3,0)))))</f>
        <v>M2</v>
      </c>
      <c r="H196" s="4">
        <v>0.210416666666666</v>
      </c>
      <c r="I196" s="2" t="s">
        <v>2</v>
      </c>
    </row>
    <row r="197" spans="1:9" x14ac:dyDescent="0.35">
      <c r="A197" s="2">
        <f t="shared" si="3"/>
        <v>195</v>
      </c>
      <c r="B197" s="2" t="s">
        <v>374</v>
      </c>
      <c r="C197" s="2" t="s">
        <v>366</v>
      </c>
      <c r="D197" s="2">
        <v>195</v>
      </c>
      <c r="E197" s="3">
        <v>29187</v>
      </c>
      <c r="F197" s="2" t="s">
        <v>34</v>
      </c>
      <c r="G197" s="2" t="str">
        <f>IF(E197&gt;BASE!$D$7,BASE!$C$7,IF(E197&gt;BASE!$D$6,BASE!$C$6,IF(E197&gt;BASE!$D$5,BASE!$C$5,IF(E197&gt;BASE!$D$4,BASE!$C$4,IF(E197&lt;BASE!$D$4,BASE!$C$3,0)))))</f>
        <v>M1</v>
      </c>
      <c r="H197" s="4">
        <v>0.211111111111111</v>
      </c>
      <c r="I197" s="2" t="s">
        <v>25</v>
      </c>
    </row>
    <row r="198" spans="1:9" x14ac:dyDescent="0.35">
      <c r="A198" s="2">
        <f t="shared" si="3"/>
        <v>196</v>
      </c>
      <c r="B198" s="2" t="s">
        <v>375</v>
      </c>
      <c r="C198" s="2" t="s">
        <v>376</v>
      </c>
      <c r="D198" s="2">
        <v>196</v>
      </c>
      <c r="E198" s="3">
        <v>29021</v>
      </c>
      <c r="F198" s="2" t="s">
        <v>34</v>
      </c>
      <c r="G198" s="2" t="str">
        <f>IF(E198&gt;BASE!$D$7,BASE!$C$7,IF(E198&gt;BASE!$D$6,BASE!$C$6,IF(E198&gt;BASE!$D$5,BASE!$C$5,IF(E198&gt;BASE!$D$4,BASE!$C$4,IF(E198&lt;BASE!$D$4,BASE!$C$3,0)))))</f>
        <v>M1</v>
      </c>
      <c r="H198" s="4">
        <v>0.211805555555555</v>
      </c>
      <c r="I198" s="2" t="s">
        <v>25</v>
      </c>
    </row>
    <row r="199" spans="1:9" x14ac:dyDescent="0.35">
      <c r="A199" s="2">
        <f t="shared" si="3"/>
        <v>197</v>
      </c>
      <c r="B199" s="2" t="s">
        <v>377</v>
      </c>
      <c r="C199" s="2" t="s">
        <v>378</v>
      </c>
      <c r="D199" s="2">
        <v>197</v>
      </c>
      <c r="E199" s="3">
        <v>28217</v>
      </c>
      <c r="F199" s="2" t="s">
        <v>514</v>
      </c>
      <c r="G199" s="2" t="str">
        <f>IF(E199&gt;BASE!$D$7,BASE!$C$7,IF(E199&gt;BASE!$D$6,BASE!$C$6,IF(E199&gt;BASE!$D$5,BASE!$C$5,IF(E199&gt;BASE!$D$4,BASE!$C$4,IF(E199&lt;BASE!$D$4,BASE!$C$3,0)))))</f>
        <v>M1</v>
      </c>
      <c r="H199" s="4">
        <v>0.21249999999999999</v>
      </c>
      <c r="I199" s="2" t="s">
        <v>25</v>
      </c>
    </row>
    <row r="200" spans="1:9" x14ac:dyDescent="0.35">
      <c r="A200" s="2">
        <f t="shared" si="3"/>
        <v>198</v>
      </c>
      <c r="B200" s="2" t="s">
        <v>379</v>
      </c>
      <c r="C200" s="2" t="s">
        <v>380</v>
      </c>
      <c r="D200" s="2">
        <v>198</v>
      </c>
      <c r="E200" s="3">
        <v>26855</v>
      </c>
      <c r="F200" s="2" t="s">
        <v>34</v>
      </c>
      <c r="G200" s="2" t="str">
        <f>IF(E200&gt;BASE!$D$7,BASE!$C$7,IF(E200&gt;BASE!$D$6,BASE!$C$6,IF(E200&gt;BASE!$D$5,BASE!$C$5,IF(E200&gt;BASE!$D$4,BASE!$C$4,IF(E200&lt;BASE!$D$4,BASE!$C$3,0)))))</f>
        <v>M2</v>
      </c>
      <c r="H200" s="4">
        <v>0.21319444444444399</v>
      </c>
      <c r="I200" s="2" t="s">
        <v>26</v>
      </c>
    </row>
    <row r="201" spans="1:9" x14ac:dyDescent="0.35">
      <c r="A201" s="2">
        <f t="shared" si="3"/>
        <v>199</v>
      </c>
      <c r="B201" s="2" t="s">
        <v>381</v>
      </c>
      <c r="C201" s="2" t="s">
        <v>382</v>
      </c>
      <c r="D201" s="2">
        <v>199</v>
      </c>
      <c r="E201" s="3">
        <v>33772</v>
      </c>
      <c r="F201" s="2" t="s">
        <v>34</v>
      </c>
      <c r="G201" s="2" t="str">
        <f>IF(E201&gt;BASE!$D$7,BASE!$C$7,IF(E201&gt;BASE!$D$6,BASE!$C$6,IF(E201&gt;BASE!$D$5,BASE!$C$5,IF(E201&gt;BASE!$D$4,BASE!$C$4,IF(E201&lt;BASE!$D$4,BASE!$C$3,0)))))</f>
        <v>Sénior</v>
      </c>
      <c r="H201" s="4">
        <v>0.21388888888888899</v>
      </c>
      <c r="I201" s="2" t="s">
        <v>26</v>
      </c>
    </row>
    <row r="202" spans="1:9" x14ac:dyDescent="0.35">
      <c r="A202" s="2">
        <f t="shared" si="3"/>
        <v>200</v>
      </c>
      <c r="B202" s="2" t="s">
        <v>383</v>
      </c>
      <c r="C202" s="2" t="s">
        <v>384</v>
      </c>
      <c r="D202" s="2">
        <v>200</v>
      </c>
      <c r="E202" s="3">
        <v>27538</v>
      </c>
      <c r="F202" s="2" t="s">
        <v>34</v>
      </c>
      <c r="G202" s="2" t="str">
        <f>IF(E202&gt;BASE!$D$7,BASE!$C$7,IF(E202&gt;BASE!$D$6,BASE!$C$6,IF(E202&gt;BASE!$D$5,BASE!$C$5,IF(E202&gt;BASE!$D$4,BASE!$C$4,IF(E202&lt;BASE!$D$4,BASE!$C$3,0)))))</f>
        <v>M1</v>
      </c>
      <c r="H202" s="4">
        <v>0.21458333333333299</v>
      </c>
      <c r="I202" s="2" t="s">
        <v>26</v>
      </c>
    </row>
    <row r="203" spans="1:9" x14ac:dyDescent="0.35">
      <c r="A203" s="2">
        <f t="shared" si="3"/>
        <v>201</v>
      </c>
      <c r="B203" s="2" t="s">
        <v>385</v>
      </c>
      <c r="C203" s="2" t="s">
        <v>386</v>
      </c>
      <c r="D203" s="2">
        <v>201</v>
      </c>
      <c r="E203" s="3">
        <v>28678</v>
      </c>
      <c r="F203" s="2" t="s">
        <v>514</v>
      </c>
      <c r="G203" s="2" t="str">
        <f>IF(E203&gt;BASE!$D$7,BASE!$C$7,IF(E203&gt;BASE!$D$6,BASE!$C$6,IF(E203&gt;BASE!$D$5,BASE!$C$5,IF(E203&gt;BASE!$D$4,BASE!$C$4,IF(E203&lt;BASE!$D$4,BASE!$C$3,0)))))</f>
        <v>M1</v>
      </c>
      <c r="H203" s="4">
        <v>0.21527777777777701</v>
      </c>
      <c r="I203" s="2" t="s">
        <v>26</v>
      </c>
    </row>
    <row r="204" spans="1:9" x14ac:dyDescent="0.35">
      <c r="A204" s="2">
        <f t="shared" si="3"/>
        <v>202</v>
      </c>
      <c r="B204" s="2" t="s">
        <v>387</v>
      </c>
      <c r="C204" s="2" t="s">
        <v>382</v>
      </c>
      <c r="D204" s="2">
        <v>202</v>
      </c>
      <c r="E204" s="3">
        <v>23833</v>
      </c>
      <c r="F204" s="2" t="s">
        <v>34</v>
      </c>
      <c r="G204" s="2" t="str">
        <f>IF(E204&gt;BASE!$D$7,BASE!$C$7,IF(E204&gt;BASE!$D$6,BASE!$C$6,IF(E204&gt;BASE!$D$5,BASE!$C$5,IF(E204&gt;BASE!$D$4,BASE!$C$4,IF(E204&lt;BASE!$D$4,BASE!$C$3,0)))))</f>
        <v>M2</v>
      </c>
      <c r="H204" s="4">
        <v>0.21597222222222201</v>
      </c>
      <c r="I204" s="2" t="s">
        <v>26</v>
      </c>
    </row>
    <row r="205" spans="1:9" x14ac:dyDescent="0.35">
      <c r="A205" s="2">
        <f t="shared" si="3"/>
        <v>203</v>
      </c>
      <c r="B205" s="2" t="s">
        <v>388</v>
      </c>
      <c r="C205" s="2" t="s">
        <v>389</v>
      </c>
      <c r="D205" s="2">
        <v>203</v>
      </c>
      <c r="E205" s="3">
        <v>21935</v>
      </c>
      <c r="F205" s="2" t="s">
        <v>515</v>
      </c>
      <c r="G205" s="2" t="str">
        <f>IF(E205&gt;BASE!$D$7,BASE!$C$7,IF(E205&gt;BASE!$D$6,BASE!$C$6,IF(E205&gt;BASE!$D$5,BASE!$C$5,IF(E205&gt;BASE!$D$4,BASE!$C$4,IF(E205&lt;BASE!$D$4,BASE!$C$3,0)))))</f>
        <v>M3</v>
      </c>
      <c r="H205" s="4">
        <v>0.21666666666666601</v>
      </c>
      <c r="I205" s="2" t="s">
        <v>26</v>
      </c>
    </row>
    <row r="206" spans="1:9" x14ac:dyDescent="0.35">
      <c r="A206" s="2">
        <f t="shared" si="3"/>
        <v>204</v>
      </c>
      <c r="B206" s="2" t="s">
        <v>390</v>
      </c>
      <c r="C206" s="2" t="s">
        <v>391</v>
      </c>
      <c r="D206" s="2">
        <v>204</v>
      </c>
      <c r="E206" s="3">
        <v>23848</v>
      </c>
      <c r="F206" s="2" t="s">
        <v>34</v>
      </c>
      <c r="G206" s="2" t="str">
        <f>IF(E206&gt;BASE!$D$7,BASE!$C$7,IF(E206&gt;BASE!$D$6,BASE!$C$6,IF(E206&gt;BASE!$D$5,BASE!$C$5,IF(E206&gt;BASE!$D$4,BASE!$C$4,IF(E206&lt;BASE!$D$4,BASE!$C$3,0)))))</f>
        <v>M2</v>
      </c>
      <c r="H206" s="4">
        <v>0.21736111111111101</v>
      </c>
      <c r="I206" s="2" t="s">
        <v>26</v>
      </c>
    </row>
    <row r="207" spans="1:9" x14ac:dyDescent="0.35">
      <c r="A207" s="2">
        <f t="shared" si="3"/>
        <v>205</v>
      </c>
      <c r="B207" s="2" t="s">
        <v>392</v>
      </c>
      <c r="C207" s="2" t="s">
        <v>52</v>
      </c>
      <c r="D207" s="2">
        <v>205</v>
      </c>
      <c r="E207" s="3">
        <v>26630</v>
      </c>
      <c r="F207" s="2" t="s">
        <v>514</v>
      </c>
      <c r="G207" s="2" t="str">
        <f>IF(E207&gt;BASE!$D$7,BASE!$C$7,IF(E207&gt;BASE!$D$6,BASE!$C$6,IF(E207&gt;BASE!$D$5,BASE!$C$5,IF(E207&gt;BASE!$D$4,BASE!$C$4,IF(E207&lt;BASE!$D$4,BASE!$C$3,0)))))</f>
        <v>M2</v>
      </c>
      <c r="H207" s="4">
        <v>0.218055555555555</v>
      </c>
      <c r="I207" s="2" t="s">
        <v>26</v>
      </c>
    </row>
    <row r="208" spans="1:9" x14ac:dyDescent="0.35">
      <c r="A208" s="2">
        <f t="shared" si="3"/>
        <v>206</v>
      </c>
      <c r="B208" s="2" t="s">
        <v>393</v>
      </c>
      <c r="C208" s="2" t="s">
        <v>394</v>
      </c>
      <c r="D208" s="2">
        <v>206</v>
      </c>
      <c r="E208" s="3">
        <v>29226</v>
      </c>
      <c r="F208" s="2" t="s">
        <v>34</v>
      </c>
      <c r="G208" s="2" t="str">
        <f>IF(E208&gt;BASE!$D$7,BASE!$C$7,IF(E208&gt;BASE!$D$6,BASE!$C$6,IF(E208&gt;BASE!$D$5,BASE!$C$5,IF(E208&gt;BASE!$D$4,BASE!$C$4,IF(E208&lt;BASE!$D$4,BASE!$C$3,0)))))</f>
        <v>M1</v>
      </c>
      <c r="H208" s="4">
        <v>0.21875</v>
      </c>
      <c r="I208" s="2" t="s">
        <v>26</v>
      </c>
    </row>
    <row r="209" spans="1:9" x14ac:dyDescent="0.35">
      <c r="A209" s="2">
        <f t="shared" si="3"/>
        <v>207</v>
      </c>
      <c r="B209" s="2" t="s">
        <v>395</v>
      </c>
      <c r="C209" s="2" t="s">
        <v>396</v>
      </c>
      <c r="D209" s="2">
        <v>207</v>
      </c>
      <c r="E209" s="3">
        <v>35967</v>
      </c>
      <c r="F209" s="2" t="s">
        <v>34</v>
      </c>
      <c r="G209" s="2" t="str">
        <f>IF(E209&gt;BASE!$D$7,BASE!$C$7,IF(E209&gt;BASE!$D$6,BASE!$C$6,IF(E209&gt;BASE!$D$5,BASE!$C$5,IF(E209&gt;BASE!$D$4,BASE!$C$4,IF(E209&lt;BASE!$D$4,BASE!$C$3,0)))))</f>
        <v>Sénior</v>
      </c>
      <c r="H209" s="4">
        <v>0.219444444444444</v>
      </c>
      <c r="I209" s="2" t="s">
        <v>26</v>
      </c>
    </row>
    <row r="210" spans="1:9" x14ac:dyDescent="0.35">
      <c r="A210" s="2">
        <f t="shared" si="3"/>
        <v>208</v>
      </c>
      <c r="B210" s="2" t="s">
        <v>397</v>
      </c>
      <c r="C210" s="2" t="s">
        <v>398</v>
      </c>
      <c r="D210" s="2">
        <v>208</v>
      </c>
      <c r="E210" s="3">
        <v>34200</v>
      </c>
      <c r="F210" s="2" t="s">
        <v>34</v>
      </c>
      <c r="G210" s="2" t="str">
        <f>IF(E210&gt;BASE!$D$7,BASE!$C$7,IF(E210&gt;BASE!$D$6,BASE!$C$6,IF(E210&gt;BASE!$D$5,BASE!$C$5,IF(E210&gt;BASE!$D$4,BASE!$C$4,IF(E210&lt;BASE!$D$4,BASE!$C$3,0)))))</f>
        <v>Sénior</v>
      </c>
      <c r="H210" s="4">
        <v>0.220138888888888</v>
      </c>
      <c r="I210" s="2" t="s">
        <v>26</v>
      </c>
    </row>
    <row r="211" spans="1:9" x14ac:dyDescent="0.35">
      <c r="A211" s="2">
        <f t="shared" si="3"/>
        <v>209</v>
      </c>
      <c r="B211" s="2" t="s">
        <v>399</v>
      </c>
      <c r="C211" s="2" t="s">
        <v>400</v>
      </c>
      <c r="D211" s="2">
        <v>209</v>
      </c>
      <c r="E211" s="3">
        <v>34193</v>
      </c>
      <c r="F211" s="2" t="s">
        <v>34</v>
      </c>
      <c r="G211" s="2" t="str">
        <f>IF(E211&gt;BASE!$D$7,BASE!$C$7,IF(E211&gt;BASE!$D$6,BASE!$C$6,IF(E211&gt;BASE!$D$5,BASE!$C$5,IF(E211&gt;BASE!$D$4,BASE!$C$4,IF(E211&lt;BASE!$D$4,BASE!$C$3,0)))))</f>
        <v>Sénior</v>
      </c>
      <c r="H211" s="4">
        <v>0.22083333333333299</v>
      </c>
      <c r="I211" s="2" t="s">
        <v>26</v>
      </c>
    </row>
    <row r="212" spans="1:9" x14ac:dyDescent="0.35">
      <c r="A212" s="2">
        <f t="shared" si="3"/>
        <v>210</v>
      </c>
      <c r="B212" s="2" t="s">
        <v>401</v>
      </c>
      <c r="C212" s="2" t="s">
        <v>364</v>
      </c>
      <c r="D212" s="2">
        <v>210</v>
      </c>
      <c r="E212" s="3">
        <v>25305</v>
      </c>
      <c r="F212" s="2" t="s">
        <v>34</v>
      </c>
      <c r="G212" s="2" t="str">
        <f>IF(E212&gt;BASE!$D$7,BASE!$C$7,IF(E212&gt;BASE!$D$6,BASE!$C$6,IF(E212&gt;BASE!$D$5,BASE!$C$5,IF(E212&gt;BASE!$D$4,BASE!$C$4,IF(E212&lt;BASE!$D$4,BASE!$C$3,0)))))</f>
        <v>M2</v>
      </c>
      <c r="H212" s="4">
        <v>0.22152777777777699</v>
      </c>
      <c r="I212" s="2" t="s">
        <v>26</v>
      </c>
    </row>
    <row r="213" spans="1:9" x14ac:dyDescent="0.35">
      <c r="A213" s="2">
        <f t="shared" si="3"/>
        <v>211</v>
      </c>
      <c r="B213" s="2" t="s">
        <v>402</v>
      </c>
      <c r="C213" s="2" t="s">
        <v>403</v>
      </c>
      <c r="D213" s="2">
        <v>211</v>
      </c>
      <c r="E213" s="3">
        <v>32935</v>
      </c>
      <c r="F213" s="2" t="s">
        <v>514</v>
      </c>
      <c r="G213" s="2" t="str">
        <f>IF(E213&gt;BASE!$D$7,BASE!$C$7,IF(E213&gt;BASE!$D$6,BASE!$C$6,IF(E213&gt;BASE!$D$5,BASE!$C$5,IF(E213&gt;BASE!$D$4,BASE!$C$4,IF(E213&lt;BASE!$D$4,BASE!$C$3,0)))))</f>
        <v>Sénior</v>
      </c>
      <c r="H213" s="4">
        <v>0.22222222222222199</v>
      </c>
      <c r="I213" s="2" t="s">
        <v>26</v>
      </c>
    </row>
    <row r="214" spans="1:9" x14ac:dyDescent="0.35">
      <c r="A214" s="2">
        <f t="shared" si="3"/>
        <v>212</v>
      </c>
      <c r="B214" s="2" t="s">
        <v>404</v>
      </c>
      <c r="C214" s="2" t="s">
        <v>405</v>
      </c>
      <c r="D214" s="2">
        <v>212</v>
      </c>
      <c r="E214" s="3">
        <v>30791</v>
      </c>
      <c r="F214" s="2" t="s">
        <v>514</v>
      </c>
      <c r="G214" s="2" t="str">
        <f>IF(E214&gt;BASE!$D$7,BASE!$C$7,IF(E214&gt;BASE!$D$6,BASE!$C$6,IF(E214&gt;BASE!$D$5,BASE!$C$5,IF(E214&gt;BASE!$D$4,BASE!$C$4,IF(E214&lt;BASE!$D$4,BASE!$C$3,0)))))</f>
        <v>Sénior</v>
      </c>
      <c r="H214" s="4">
        <v>0.22291666666666601</v>
      </c>
      <c r="I214" s="2" t="s">
        <v>26</v>
      </c>
    </row>
    <row r="215" spans="1:9" x14ac:dyDescent="0.35">
      <c r="A215" s="2">
        <f t="shared" si="3"/>
        <v>213</v>
      </c>
      <c r="B215" s="2" t="s">
        <v>406</v>
      </c>
      <c r="C215" s="2" t="s">
        <v>407</v>
      </c>
      <c r="D215" s="2">
        <v>213</v>
      </c>
      <c r="E215" s="3">
        <v>34503</v>
      </c>
      <c r="F215" s="2" t="s">
        <v>514</v>
      </c>
      <c r="G215" s="2" t="str">
        <f>IF(E215&gt;BASE!$D$7,BASE!$C$7,IF(E215&gt;BASE!$D$6,BASE!$C$6,IF(E215&gt;BASE!$D$5,BASE!$C$5,IF(E215&gt;BASE!$D$4,BASE!$C$4,IF(E215&lt;BASE!$D$4,BASE!$C$3,0)))))</f>
        <v>Sénior</v>
      </c>
      <c r="H215" s="4">
        <v>0.22361111111111101</v>
      </c>
      <c r="I215" s="2" t="s">
        <v>26</v>
      </c>
    </row>
    <row r="216" spans="1:9" x14ac:dyDescent="0.35">
      <c r="A216" s="2">
        <f t="shared" si="3"/>
        <v>214</v>
      </c>
      <c r="B216" s="2" t="s">
        <v>408</v>
      </c>
      <c r="C216" s="2" t="s">
        <v>409</v>
      </c>
      <c r="D216" s="2">
        <v>214</v>
      </c>
      <c r="E216" s="3">
        <v>28579</v>
      </c>
      <c r="F216" s="2" t="s">
        <v>514</v>
      </c>
      <c r="G216" s="2" t="str">
        <f>IF(E216&gt;BASE!$D$7,BASE!$C$7,IF(E216&gt;BASE!$D$6,BASE!$C$6,IF(E216&gt;BASE!$D$5,BASE!$C$5,IF(E216&gt;BASE!$D$4,BASE!$C$4,IF(E216&lt;BASE!$D$4,BASE!$C$3,0)))))</f>
        <v>M1</v>
      </c>
      <c r="H216" s="4">
        <v>0.22430555555555501</v>
      </c>
      <c r="I216" s="2" t="s">
        <v>26</v>
      </c>
    </row>
    <row r="217" spans="1:9" x14ac:dyDescent="0.35">
      <c r="A217" s="2">
        <f t="shared" si="3"/>
        <v>215</v>
      </c>
      <c r="B217" s="2" t="s">
        <v>410</v>
      </c>
      <c r="C217" s="2" t="s">
        <v>411</v>
      </c>
      <c r="D217" s="2">
        <v>215</v>
      </c>
      <c r="E217" s="3">
        <v>28577</v>
      </c>
      <c r="F217" s="2" t="s">
        <v>514</v>
      </c>
      <c r="G217" s="2" t="str">
        <f>IF(E217&gt;BASE!$D$7,BASE!$C$7,IF(E217&gt;BASE!$D$6,BASE!$C$6,IF(E217&gt;BASE!$D$5,BASE!$C$5,IF(E217&gt;BASE!$D$4,BASE!$C$4,IF(E217&lt;BASE!$D$4,BASE!$C$3,0)))))</f>
        <v>M1</v>
      </c>
      <c r="H217" s="4">
        <v>0.22500000000000001</v>
      </c>
      <c r="I217" s="2" t="s">
        <v>26</v>
      </c>
    </row>
    <row r="218" spans="1:9" x14ac:dyDescent="0.35">
      <c r="A218" s="2">
        <f t="shared" si="3"/>
        <v>216</v>
      </c>
      <c r="B218" s="2" t="s">
        <v>412</v>
      </c>
      <c r="C218" s="2" t="s">
        <v>413</v>
      </c>
      <c r="D218" s="2">
        <v>216</v>
      </c>
      <c r="E218" s="3">
        <v>32288</v>
      </c>
      <c r="F218" s="2" t="s">
        <v>514</v>
      </c>
      <c r="G218" s="2" t="str">
        <f>IF(E218&gt;BASE!$D$7,BASE!$C$7,IF(E218&gt;BASE!$D$6,BASE!$C$6,IF(E218&gt;BASE!$D$5,BASE!$C$5,IF(E218&gt;BASE!$D$4,BASE!$C$4,IF(E218&lt;BASE!$D$4,BASE!$C$3,0)))))</f>
        <v>Sénior</v>
      </c>
      <c r="H218" s="4">
        <v>0.225694444444444</v>
      </c>
      <c r="I218" s="2" t="s">
        <v>27</v>
      </c>
    </row>
    <row r="219" spans="1:9" x14ac:dyDescent="0.35">
      <c r="A219" s="2">
        <f t="shared" si="3"/>
        <v>217</v>
      </c>
      <c r="B219" s="2" t="s">
        <v>414</v>
      </c>
      <c r="C219" s="2" t="s">
        <v>415</v>
      </c>
      <c r="D219" s="2">
        <v>217</v>
      </c>
      <c r="E219" s="3">
        <v>32640</v>
      </c>
      <c r="F219" s="2" t="s">
        <v>514</v>
      </c>
      <c r="G219" s="2" t="str">
        <f>IF(E219&gt;BASE!$D$7,BASE!$C$7,IF(E219&gt;BASE!$D$6,BASE!$C$6,IF(E219&gt;BASE!$D$5,BASE!$C$5,IF(E219&gt;BASE!$D$4,BASE!$C$4,IF(E219&lt;BASE!$D$4,BASE!$C$3,0)))))</f>
        <v>Sénior</v>
      </c>
      <c r="H219" s="4">
        <v>0.226388888888888</v>
      </c>
      <c r="I219" s="2" t="s">
        <v>27</v>
      </c>
    </row>
    <row r="220" spans="1:9" x14ac:dyDescent="0.35">
      <c r="A220" s="2">
        <f t="shared" si="3"/>
        <v>218</v>
      </c>
      <c r="B220" s="2" t="s">
        <v>416</v>
      </c>
      <c r="C220" s="2" t="s">
        <v>417</v>
      </c>
      <c r="D220" s="2">
        <v>218</v>
      </c>
      <c r="E220" s="3">
        <v>22312</v>
      </c>
      <c r="F220" s="2" t="s">
        <v>34</v>
      </c>
      <c r="G220" s="2" t="str">
        <f>IF(E220&gt;BASE!$D$7,BASE!$C$7,IF(E220&gt;BASE!$D$6,BASE!$C$6,IF(E220&gt;BASE!$D$5,BASE!$C$5,IF(E220&gt;BASE!$D$4,BASE!$C$4,IF(E220&lt;BASE!$D$4,BASE!$C$3,0)))))</f>
        <v>M3</v>
      </c>
      <c r="H220" s="4">
        <v>0.227083333333333</v>
      </c>
      <c r="I220" s="2" t="s">
        <v>27</v>
      </c>
    </row>
    <row r="221" spans="1:9" x14ac:dyDescent="0.35">
      <c r="A221" s="2">
        <f t="shared" si="3"/>
        <v>219</v>
      </c>
      <c r="B221" s="2" t="s">
        <v>418</v>
      </c>
      <c r="C221" s="2" t="s">
        <v>419</v>
      </c>
      <c r="D221" s="2">
        <v>219</v>
      </c>
      <c r="E221" s="3">
        <v>23616</v>
      </c>
      <c r="F221" s="2" t="s">
        <v>514</v>
      </c>
      <c r="G221" s="2" t="str">
        <f>IF(E221&gt;BASE!$D$7,BASE!$C$7,IF(E221&gt;BASE!$D$6,BASE!$C$6,IF(E221&gt;BASE!$D$5,BASE!$C$5,IF(E221&gt;BASE!$D$4,BASE!$C$4,IF(E221&lt;BASE!$D$4,BASE!$C$3,0)))))</f>
        <v>M2</v>
      </c>
      <c r="H221" s="4">
        <v>0.227777777777777</v>
      </c>
      <c r="I221" s="2" t="s">
        <v>28</v>
      </c>
    </row>
    <row r="222" spans="1:9" x14ac:dyDescent="0.35">
      <c r="A222" s="2">
        <f t="shared" si="3"/>
        <v>220</v>
      </c>
      <c r="B222" s="2" t="s">
        <v>420</v>
      </c>
      <c r="C222" s="2" t="s">
        <v>421</v>
      </c>
      <c r="D222" s="2">
        <v>220</v>
      </c>
      <c r="E222" s="3">
        <v>27626</v>
      </c>
      <c r="F222" s="2" t="s">
        <v>34</v>
      </c>
      <c r="G222" s="2" t="str">
        <f>IF(E222&gt;BASE!$D$7,BASE!$C$7,IF(E222&gt;BASE!$D$6,BASE!$C$6,IF(E222&gt;BASE!$D$5,BASE!$C$5,IF(E222&gt;BASE!$D$4,BASE!$C$4,IF(E222&lt;BASE!$D$4,BASE!$C$3,0)))))</f>
        <v>M1</v>
      </c>
      <c r="H222" s="4">
        <v>0.22847222222222199</v>
      </c>
      <c r="I222" s="2" t="s">
        <v>28</v>
      </c>
    </row>
    <row r="223" spans="1:9" x14ac:dyDescent="0.35">
      <c r="A223" s="2">
        <f t="shared" si="3"/>
        <v>221</v>
      </c>
      <c r="B223" s="2" t="s">
        <v>422</v>
      </c>
      <c r="C223" s="2" t="s">
        <v>423</v>
      </c>
      <c r="D223" s="2">
        <v>221</v>
      </c>
      <c r="E223" s="3">
        <v>23956</v>
      </c>
      <c r="F223" s="2" t="s">
        <v>34</v>
      </c>
      <c r="G223" s="2" t="str">
        <f>IF(E223&gt;BASE!$D$7,BASE!$C$7,IF(E223&gt;BASE!$D$6,BASE!$C$6,IF(E223&gt;BASE!$D$5,BASE!$C$5,IF(E223&gt;BASE!$D$4,BASE!$C$4,IF(E223&lt;BASE!$D$4,BASE!$C$3,0)))))</f>
        <v>M2</v>
      </c>
      <c r="H223" s="4">
        <v>0.22916666666666599</v>
      </c>
      <c r="I223" s="2" t="s">
        <v>28</v>
      </c>
    </row>
    <row r="224" spans="1:9" x14ac:dyDescent="0.35">
      <c r="A224" s="2">
        <f t="shared" si="3"/>
        <v>222</v>
      </c>
      <c r="B224" s="2" t="s">
        <v>424</v>
      </c>
      <c r="C224" s="2" t="s">
        <v>425</v>
      </c>
      <c r="D224" s="2">
        <v>222</v>
      </c>
      <c r="E224" s="3">
        <v>26574</v>
      </c>
      <c r="F224" s="2" t="s">
        <v>514</v>
      </c>
      <c r="G224" s="2" t="str">
        <f>IF(E224&gt;BASE!$D$7,BASE!$C$7,IF(E224&gt;BASE!$D$6,BASE!$C$6,IF(E224&gt;BASE!$D$5,BASE!$C$5,IF(E224&gt;BASE!$D$4,BASE!$C$4,IF(E224&lt;BASE!$D$4,BASE!$C$3,0)))))</f>
        <v>M2</v>
      </c>
      <c r="H224" s="4">
        <v>0.22986111111111099</v>
      </c>
      <c r="I224" s="2" t="s">
        <v>28</v>
      </c>
    </row>
    <row r="225" spans="1:9" x14ac:dyDescent="0.35">
      <c r="A225" s="2">
        <f t="shared" si="3"/>
        <v>223</v>
      </c>
      <c r="B225" s="2" t="s">
        <v>426</v>
      </c>
      <c r="C225" s="2" t="s">
        <v>363</v>
      </c>
      <c r="D225" s="2">
        <v>223</v>
      </c>
      <c r="E225" s="3">
        <v>20787</v>
      </c>
      <c r="F225" s="2" t="s">
        <v>34</v>
      </c>
      <c r="G225" s="2" t="str">
        <f>IF(E225&gt;BASE!$D$7,BASE!$C$7,IF(E225&gt;BASE!$D$6,BASE!$C$6,IF(E225&gt;BASE!$D$5,BASE!$C$5,IF(E225&gt;BASE!$D$4,BASE!$C$4,IF(E225&lt;BASE!$D$4,BASE!$C$3,0)))))</f>
        <v>M3</v>
      </c>
      <c r="H225" s="4">
        <v>0.23055555555555499</v>
      </c>
      <c r="I225" s="2" t="s">
        <v>28</v>
      </c>
    </row>
    <row r="226" spans="1:9" x14ac:dyDescent="0.35">
      <c r="A226" s="2">
        <f t="shared" si="3"/>
        <v>224</v>
      </c>
      <c r="B226" s="2" t="s">
        <v>427</v>
      </c>
      <c r="C226" s="2" t="s">
        <v>428</v>
      </c>
      <c r="D226" s="2">
        <v>224</v>
      </c>
      <c r="E226" s="3">
        <v>30673</v>
      </c>
      <c r="F226" s="2" t="s">
        <v>514</v>
      </c>
      <c r="G226" s="2" t="str">
        <f>IF(E226&gt;BASE!$D$7,BASE!$C$7,IF(E226&gt;BASE!$D$6,BASE!$C$6,IF(E226&gt;BASE!$D$5,BASE!$C$5,IF(E226&gt;BASE!$D$4,BASE!$C$4,IF(E226&lt;BASE!$D$4,BASE!$C$3,0)))))</f>
        <v>Sénior</v>
      </c>
      <c r="H226" s="4">
        <v>0.23125000000000001</v>
      </c>
      <c r="I226" s="2" t="s">
        <v>28</v>
      </c>
    </row>
    <row r="227" spans="1:9" x14ac:dyDescent="0.35">
      <c r="A227" s="2">
        <f t="shared" si="3"/>
        <v>225</v>
      </c>
      <c r="B227" s="2" t="s">
        <v>429</v>
      </c>
      <c r="C227" s="2" t="s">
        <v>423</v>
      </c>
      <c r="D227" s="2">
        <v>225</v>
      </c>
      <c r="E227" s="3">
        <v>24264</v>
      </c>
      <c r="F227" s="2" t="s">
        <v>34</v>
      </c>
      <c r="G227" s="2" t="str">
        <f>IF(E227&gt;BASE!$D$7,BASE!$C$7,IF(E227&gt;BASE!$D$6,BASE!$C$6,IF(E227&gt;BASE!$D$5,BASE!$C$5,IF(E227&gt;BASE!$D$4,BASE!$C$4,IF(E227&lt;BASE!$D$4,BASE!$C$3,0)))))</f>
        <v>M2</v>
      </c>
      <c r="H227" s="4">
        <v>0.23194444444444401</v>
      </c>
      <c r="I227" s="2" t="s">
        <v>28</v>
      </c>
    </row>
    <row r="228" spans="1:9" x14ac:dyDescent="0.35">
      <c r="A228" s="2">
        <f t="shared" si="3"/>
        <v>226</v>
      </c>
      <c r="B228" s="2" t="s">
        <v>429</v>
      </c>
      <c r="C228" s="2" t="s">
        <v>430</v>
      </c>
      <c r="D228" s="2">
        <v>226</v>
      </c>
      <c r="E228" s="3">
        <v>24740</v>
      </c>
      <c r="F228" s="2" t="s">
        <v>514</v>
      </c>
      <c r="G228" s="2" t="str">
        <f>IF(E228&gt;BASE!$D$7,BASE!$C$7,IF(E228&gt;BASE!$D$6,BASE!$C$6,IF(E228&gt;BASE!$D$5,BASE!$C$5,IF(E228&gt;BASE!$D$4,BASE!$C$4,IF(E228&lt;BASE!$D$4,BASE!$C$3,0)))))</f>
        <v>M2</v>
      </c>
      <c r="H228" s="4">
        <v>0.23263888888888801</v>
      </c>
      <c r="I228" s="2" t="s">
        <v>28</v>
      </c>
    </row>
    <row r="229" spans="1:9" x14ac:dyDescent="0.35">
      <c r="A229" s="2">
        <f t="shared" si="3"/>
        <v>227</v>
      </c>
      <c r="B229" s="2" t="s">
        <v>431</v>
      </c>
      <c r="C229" s="2" t="s">
        <v>432</v>
      </c>
      <c r="D229" s="2">
        <v>227</v>
      </c>
      <c r="E229" s="3">
        <v>29202</v>
      </c>
      <c r="F229" s="2" t="s">
        <v>34</v>
      </c>
      <c r="G229" s="2" t="str">
        <f>IF(E229&gt;BASE!$D$7,BASE!$C$7,IF(E229&gt;BASE!$D$6,BASE!$C$6,IF(E229&gt;BASE!$D$5,BASE!$C$5,IF(E229&gt;BASE!$D$4,BASE!$C$4,IF(E229&lt;BASE!$D$4,BASE!$C$3,0)))))</f>
        <v>M1</v>
      </c>
      <c r="H229" s="4">
        <v>0.233333333333333</v>
      </c>
      <c r="I229" s="2" t="s">
        <v>29</v>
      </c>
    </row>
    <row r="230" spans="1:9" x14ac:dyDescent="0.35">
      <c r="A230" s="2">
        <f t="shared" si="3"/>
        <v>228</v>
      </c>
      <c r="B230" s="2" t="s">
        <v>433</v>
      </c>
      <c r="C230" s="2" t="s">
        <v>434</v>
      </c>
      <c r="D230" s="2">
        <v>228</v>
      </c>
      <c r="E230" s="3">
        <v>31228</v>
      </c>
      <c r="F230" s="2" t="s">
        <v>34</v>
      </c>
      <c r="G230" s="2" t="str">
        <f>IF(E230&gt;BASE!$D$7,BASE!$C$7,IF(E230&gt;BASE!$D$6,BASE!$C$6,IF(E230&gt;BASE!$D$5,BASE!$C$5,IF(E230&gt;BASE!$D$4,BASE!$C$4,IF(E230&lt;BASE!$D$4,BASE!$C$3,0)))))</f>
        <v>Sénior</v>
      </c>
      <c r="H230" s="4">
        <v>0.234027777777777</v>
      </c>
      <c r="I230" s="2" t="s">
        <v>29</v>
      </c>
    </row>
    <row r="231" spans="1:9" x14ac:dyDescent="0.35">
      <c r="A231" s="2">
        <f t="shared" si="3"/>
        <v>229</v>
      </c>
      <c r="B231" s="2" t="s">
        <v>435</v>
      </c>
      <c r="C231" s="2" t="s">
        <v>329</v>
      </c>
      <c r="D231" s="2">
        <v>229</v>
      </c>
      <c r="E231" s="3">
        <v>32245</v>
      </c>
      <c r="F231" s="2" t="s">
        <v>34</v>
      </c>
      <c r="G231" s="2" t="str">
        <f>IF(E231&gt;BASE!$D$7,BASE!$C$7,IF(E231&gt;BASE!$D$6,BASE!$C$6,IF(E231&gt;BASE!$D$5,BASE!$C$5,IF(E231&gt;BASE!$D$4,BASE!$C$4,IF(E231&lt;BASE!$D$4,BASE!$C$3,0)))))</f>
        <v>Sénior</v>
      </c>
      <c r="H231" s="4">
        <v>0.234722222222222</v>
      </c>
      <c r="I231" s="2" t="s">
        <v>29</v>
      </c>
    </row>
    <row r="232" spans="1:9" x14ac:dyDescent="0.35">
      <c r="A232" s="2">
        <f t="shared" si="3"/>
        <v>230</v>
      </c>
      <c r="B232" s="2" t="s">
        <v>436</v>
      </c>
      <c r="C232" s="2" t="s">
        <v>437</v>
      </c>
      <c r="D232" s="2">
        <v>230</v>
      </c>
      <c r="E232" s="3">
        <v>27306</v>
      </c>
      <c r="F232" s="2" t="s">
        <v>34</v>
      </c>
      <c r="G232" s="2" t="str">
        <f>IF(E232&gt;BASE!$D$7,BASE!$C$7,IF(E232&gt;BASE!$D$6,BASE!$C$6,IF(E232&gt;BASE!$D$5,BASE!$C$5,IF(E232&gt;BASE!$D$4,BASE!$C$4,IF(E232&lt;BASE!$D$4,BASE!$C$3,0)))))</f>
        <v>M1</v>
      </c>
      <c r="H232" s="4">
        <v>0.235416666666666</v>
      </c>
      <c r="I232" s="2" t="s">
        <v>29</v>
      </c>
    </row>
    <row r="233" spans="1:9" x14ac:dyDescent="0.35">
      <c r="A233" s="2">
        <f t="shared" si="3"/>
        <v>231</v>
      </c>
      <c r="B233" s="2" t="s">
        <v>438</v>
      </c>
      <c r="C233" s="2" t="s">
        <v>439</v>
      </c>
      <c r="D233" s="2">
        <v>231</v>
      </c>
      <c r="E233" s="3">
        <v>27045</v>
      </c>
      <c r="F233" s="2" t="s">
        <v>34</v>
      </c>
      <c r="G233" s="2" t="str">
        <f>IF(E233&gt;BASE!$D$7,BASE!$C$7,IF(E233&gt;BASE!$D$6,BASE!$C$6,IF(E233&gt;BASE!$D$5,BASE!$C$5,IF(E233&gt;BASE!$D$4,BASE!$C$4,IF(E233&lt;BASE!$D$4,BASE!$C$3,0)))))</f>
        <v>M1</v>
      </c>
      <c r="H233" s="4">
        <v>0.23611111111111099</v>
      </c>
      <c r="I233" s="2" t="s">
        <v>29</v>
      </c>
    </row>
    <row r="234" spans="1:9" x14ac:dyDescent="0.35">
      <c r="A234" s="2">
        <f t="shared" si="3"/>
        <v>232</v>
      </c>
      <c r="B234" s="2" t="s">
        <v>440</v>
      </c>
      <c r="C234" s="2" t="s">
        <v>180</v>
      </c>
      <c r="D234" s="2">
        <v>232</v>
      </c>
      <c r="E234" s="3">
        <v>23200</v>
      </c>
      <c r="F234" s="2" t="s">
        <v>34</v>
      </c>
      <c r="G234" s="2" t="str">
        <f>IF(E234&gt;BASE!$D$7,BASE!$C$7,IF(E234&gt;BASE!$D$6,BASE!$C$6,IF(E234&gt;BASE!$D$5,BASE!$C$5,IF(E234&gt;BASE!$D$4,BASE!$C$4,IF(E234&lt;BASE!$D$4,BASE!$C$3,0)))))</f>
        <v>M3</v>
      </c>
      <c r="H234" s="4">
        <v>0.23680555555555499</v>
      </c>
      <c r="I234" s="2" t="s">
        <v>29</v>
      </c>
    </row>
    <row r="235" spans="1:9" x14ac:dyDescent="0.35">
      <c r="A235" s="2">
        <f t="shared" si="3"/>
        <v>233</v>
      </c>
      <c r="B235" s="2" t="s">
        <v>441</v>
      </c>
      <c r="C235" s="2" t="s">
        <v>442</v>
      </c>
      <c r="D235" s="2">
        <v>233</v>
      </c>
      <c r="E235" s="3">
        <v>35102</v>
      </c>
      <c r="F235" s="2" t="s">
        <v>514</v>
      </c>
      <c r="G235" s="2" t="str">
        <f>IF(E235&gt;BASE!$D$7,BASE!$C$7,IF(E235&gt;BASE!$D$6,BASE!$C$6,IF(E235&gt;BASE!$D$5,BASE!$C$5,IF(E235&gt;BASE!$D$4,BASE!$C$4,IF(E235&lt;BASE!$D$4,BASE!$C$3,0)))))</f>
        <v>Sénior</v>
      </c>
      <c r="H235" s="4">
        <v>0.23749999999999999</v>
      </c>
      <c r="I235" s="2" t="s">
        <v>29</v>
      </c>
    </row>
    <row r="236" spans="1:9" x14ac:dyDescent="0.35">
      <c r="A236" s="2">
        <f t="shared" si="3"/>
        <v>234</v>
      </c>
      <c r="B236" s="2" t="s">
        <v>443</v>
      </c>
      <c r="C236" s="2" t="s">
        <v>444</v>
      </c>
      <c r="D236" s="2">
        <v>234</v>
      </c>
      <c r="E236" s="3">
        <v>32459</v>
      </c>
      <c r="F236" s="2" t="s">
        <v>34</v>
      </c>
      <c r="G236" s="2" t="str">
        <f>IF(E236&gt;BASE!$D$7,BASE!$C$7,IF(E236&gt;BASE!$D$6,BASE!$C$6,IF(E236&gt;BASE!$D$5,BASE!$C$5,IF(E236&gt;BASE!$D$4,BASE!$C$4,IF(E236&lt;BASE!$D$4,BASE!$C$3,0)))))</f>
        <v>Sénior</v>
      </c>
      <c r="H236" s="4">
        <v>0.23819444444444399</v>
      </c>
      <c r="I236" s="2" t="s">
        <v>29</v>
      </c>
    </row>
    <row r="237" spans="1:9" x14ac:dyDescent="0.35">
      <c r="A237" s="2">
        <f t="shared" si="3"/>
        <v>235</v>
      </c>
      <c r="B237" s="2" t="s">
        <v>445</v>
      </c>
      <c r="C237" s="2" t="s">
        <v>446</v>
      </c>
      <c r="D237" s="2">
        <v>235</v>
      </c>
      <c r="E237" s="3">
        <v>30440</v>
      </c>
      <c r="F237" s="2" t="s">
        <v>514</v>
      </c>
      <c r="G237" s="2" t="str">
        <f>IF(E237&gt;BASE!$D$7,BASE!$C$7,IF(E237&gt;BASE!$D$6,BASE!$C$6,IF(E237&gt;BASE!$D$5,BASE!$C$5,IF(E237&gt;BASE!$D$4,BASE!$C$4,IF(E237&lt;BASE!$D$4,BASE!$C$3,0)))))</f>
        <v>M1</v>
      </c>
      <c r="H237" s="4">
        <v>0.23888888888888801</v>
      </c>
      <c r="I237" s="2" t="s">
        <v>29</v>
      </c>
    </row>
    <row r="238" spans="1:9" x14ac:dyDescent="0.35">
      <c r="A238" s="2">
        <f t="shared" si="3"/>
        <v>236</v>
      </c>
      <c r="B238" s="2" t="s">
        <v>447</v>
      </c>
      <c r="C238" s="2" t="s">
        <v>279</v>
      </c>
      <c r="D238" s="2">
        <v>236</v>
      </c>
      <c r="E238" s="3">
        <v>25645</v>
      </c>
      <c r="F238" s="2" t="s">
        <v>34</v>
      </c>
      <c r="G238" s="2" t="str">
        <f>IF(E238&gt;BASE!$D$7,BASE!$C$7,IF(E238&gt;BASE!$D$6,BASE!$C$6,IF(E238&gt;BASE!$D$5,BASE!$C$5,IF(E238&gt;BASE!$D$4,BASE!$C$4,IF(E238&lt;BASE!$D$4,BASE!$C$3,0)))))</f>
        <v>M2</v>
      </c>
      <c r="H238" s="4">
        <v>0.23958333333333301</v>
      </c>
      <c r="I238" s="2" t="s">
        <v>29</v>
      </c>
    </row>
    <row r="239" spans="1:9" x14ac:dyDescent="0.35">
      <c r="A239" s="2">
        <f t="shared" si="3"/>
        <v>237</v>
      </c>
      <c r="B239" s="2" t="s">
        <v>448</v>
      </c>
      <c r="C239" s="2" t="s">
        <v>167</v>
      </c>
      <c r="D239" s="2">
        <v>237</v>
      </c>
      <c r="E239" s="3">
        <v>26653</v>
      </c>
      <c r="F239" s="2" t="s">
        <v>34</v>
      </c>
      <c r="G239" s="2" t="str">
        <f>IF(E239&gt;BASE!$D$7,BASE!$C$7,IF(E239&gt;BASE!$D$6,BASE!$C$6,IF(E239&gt;BASE!$D$5,BASE!$C$5,IF(E239&gt;BASE!$D$4,BASE!$C$4,IF(E239&lt;BASE!$D$4,BASE!$C$3,0)))))</f>
        <v>M2</v>
      </c>
      <c r="H239" s="4">
        <v>0.24027777777777701</v>
      </c>
      <c r="I239" s="2" t="s">
        <v>29</v>
      </c>
    </row>
    <row r="240" spans="1:9" x14ac:dyDescent="0.35">
      <c r="A240" s="2">
        <f t="shared" si="3"/>
        <v>238</v>
      </c>
      <c r="B240" s="2" t="s">
        <v>449</v>
      </c>
      <c r="C240" s="2" t="s">
        <v>450</v>
      </c>
      <c r="D240" s="2">
        <v>238</v>
      </c>
      <c r="E240" s="3">
        <v>31882</v>
      </c>
      <c r="F240" s="2" t="s">
        <v>34</v>
      </c>
      <c r="G240" s="2" t="str">
        <f>IF(E240&gt;BASE!$D$7,BASE!$C$7,IF(E240&gt;BASE!$D$6,BASE!$C$6,IF(E240&gt;BASE!$D$5,BASE!$C$5,IF(E240&gt;BASE!$D$4,BASE!$C$4,IF(E240&lt;BASE!$D$4,BASE!$C$3,0)))))</f>
        <v>Sénior</v>
      </c>
      <c r="H240" s="4">
        <v>0.240972222222222</v>
      </c>
      <c r="I240" s="2" t="s">
        <v>30</v>
      </c>
    </row>
    <row r="241" spans="1:9" x14ac:dyDescent="0.35">
      <c r="A241" s="2">
        <f t="shared" si="3"/>
        <v>239</v>
      </c>
      <c r="B241" s="2" t="s">
        <v>451</v>
      </c>
      <c r="C241" s="2" t="s">
        <v>452</v>
      </c>
      <c r="D241" s="2">
        <v>239</v>
      </c>
      <c r="E241" s="3">
        <v>26093</v>
      </c>
      <c r="F241" s="2" t="s">
        <v>514</v>
      </c>
      <c r="G241" s="2" t="str">
        <f>IF(E241&gt;BASE!$D$7,BASE!$C$7,IF(E241&gt;BASE!$D$6,BASE!$C$6,IF(E241&gt;BASE!$D$5,BASE!$C$5,IF(E241&gt;BASE!$D$4,BASE!$C$4,IF(E241&lt;BASE!$D$4,BASE!$C$3,0)))))</f>
        <v>M2</v>
      </c>
      <c r="H241" s="4">
        <v>0.241666666666666</v>
      </c>
      <c r="I241" s="2" t="s">
        <v>30</v>
      </c>
    </row>
    <row r="242" spans="1:9" x14ac:dyDescent="0.35">
      <c r="A242" s="2">
        <f t="shared" si="3"/>
        <v>240</v>
      </c>
      <c r="B242" s="2" t="s">
        <v>453</v>
      </c>
      <c r="C242" s="2" t="s">
        <v>454</v>
      </c>
      <c r="D242" s="2">
        <v>240</v>
      </c>
      <c r="E242" s="3">
        <v>24731</v>
      </c>
      <c r="F242" s="2" t="s">
        <v>34</v>
      </c>
      <c r="G242" s="2" t="str">
        <f>IF(E242&gt;BASE!$D$7,BASE!$C$7,IF(E242&gt;BASE!$D$6,BASE!$C$6,IF(E242&gt;BASE!$D$5,BASE!$C$5,IF(E242&gt;BASE!$D$4,BASE!$C$4,IF(E242&lt;BASE!$D$4,BASE!$C$3,0)))))</f>
        <v>M2</v>
      </c>
      <c r="H242" s="4">
        <v>0.242361111111111</v>
      </c>
      <c r="I242" s="2" t="s">
        <v>30</v>
      </c>
    </row>
    <row r="243" spans="1:9" x14ac:dyDescent="0.35">
      <c r="A243" s="2">
        <f t="shared" si="3"/>
        <v>241</v>
      </c>
      <c r="B243" s="2" t="s">
        <v>455</v>
      </c>
      <c r="C243" s="2" t="s">
        <v>456</v>
      </c>
      <c r="D243" s="2">
        <v>241</v>
      </c>
      <c r="E243" s="3">
        <v>25539</v>
      </c>
      <c r="F243" s="2" t="s">
        <v>514</v>
      </c>
      <c r="G243" s="2" t="str">
        <f>IF(E243&gt;BASE!$D$7,BASE!$C$7,IF(E243&gt;BASE!$D$6,BASE!$C$6,IF(E243&gt;BASE!$D$5,BASE!$C$5,IF(E243&gt;BASE!$D$4,BASE!$C$4,IF(E243&lt;BASE!$D$4,BASE!$C$3,0)))))</f>
        <v>M2</v>
      </c>
      <c r="H243" s="4">
        <v>0.243055555555555</v>
      </c>
      <c r="I243" s="2" t="s">
        <v>30</v>
      </c>
    </row>
    <row r="244" spans="1:9" x14ac:dyDescent="0.35">
      <c r="A244" s="2">
        <f t="shared" si="3"/>
        <v>242</v>
      </c>
      <c r="B244" s="2" t="s">
        <v>457</v>
      </c>
      <c r="C244" s="2" t="s">
        <v>137</v>
      </c>
      <c r="D244" s="2">
        <v>242</v>
      </c>
      <c r="E244" s="3">
        <v>25653</v>
      </c>
      <c r="F244" s="2" t="s">
        <v>34</v>
      </c>
      <c r="G244" s="2" t="str">
        <f>IF(E244&gt;BASE!$D$7,BASE!$C$7,IF(E244&gt;BASE!$D$6,BASE!$C$6,IF(E244&gt;BASE!$D$5,BASE!$C$5,IF(E244&gt;BASE!$D$4,BASE!$C$4,IF(E244&lt;BASE!$D$4,BASE!$C$3,0)))))</f>
        <v>M2</v>
      </c>
      <c r="H244" s="4">
        <v>0.24374999999999999</v>
      </c>
      <c r="I244" s="2" t="s">
        <v>30</v>
      </c>
    </row>
    <row r="245" spans="1:9" x14ac:dyDescent="0.35">
      <c r="A245" s="2">
        <f t="shared" si="3"/>
        <v>243</v>
      </c>
      <c r="B245" s="2" t="s">
        <v>458</v>
      </c>
      <c r="C245" s="2" t="s">
        <v>459</v>
      </c>
      <c r="D245" s="2">
        <v>243</v>
      </c>
      <c r="E245" s="3">
        <v>26843</v>
      </c>
      <c r="F245" s="2" t="s">
        <v>514</v>
      </c>
      <c r="G245" s="2" t="str">
        <f>IF(E245&gt;BASE!$D$7,BASE!$C$7,IF(E245&gt;BASE!$D$6,BASE!$C$6,IF(E245&gt;BASE!$D$5,BASE!$C$5,IF(E245&gt;BASE!$D$4,BASE!$C$4,IF(E245&lt;BASE!$D$4,BASE!$C$3,0)))))</f>
        <v>M2</v>
      </c>
      <c r="H245" s="4">
        <v>0.24444444444444399</v>
      </c>
      <c r="I245" s="2" t="s">
        <v>30</v>
      </c>
    </row>
    <row r="246" spans="1:9" x14ac:dyDescent="0.35">
      <c r="A246" s="2">
        <f t="shared" si="3"/>
        <v>244</v>
      </c>
      <c r="B246" s="2" t="s">
        <v>460</v>
      </c>
      <c r="C246" s="2" t="s">
        <v>461</v>
      </c>
      <c r="D246" s="2">
        <v>244</v>
      </c>
      <c r="E246" s="3">
        <v>34488</v>
      </c>
      <c r="F246" s="2" t="s">
        <v>34</v>
      </c>
      <c r="G246" s="2" t="str">
        <f>IF(E246&gt;BASE!$D$7,BASE!$C$7,IF(E246&gt;BASE!$D$6,BASE!$C$6,IF(E246&gt;BASE!$D$5,BASE!$C$5,IF(E246&gt;BASE!$D$4,BASE!$C$4,IF(E246&lt;BASE!$D$4,BASE!$C$3,0)))))</f>
        <v>Sénior</v>
      </c>
      <c r="H246" s="4">
        <v>0.24513888888888799</v>
      </c>
      <c r="I246" s="2" t="s">
        <v>30</v>
      </c>
    </row>
    <row r="247" spans="1:9" x14ac:dyDescent="0.35">
      <c r="A247" s="2">
        <f t="shared" si="3"/>
        <v>245</v>
      </c>
      <c r="B247" s="2" t="s">
        <v>462</v>
      </c>
      <c r="C247" s="2" t="s">
        <v>163</v>
      </c>
      <c r="D247" s="2">
        <v>245</v>
      </c>
      <c r="E247" s="3">
        <v>29325</v>
      </c>
      <c r="F247" s="2" t="s">
        <v>34</v>
      </c>
      <c r="G247" s="2" t="str">
        <f>IF(E247&gt;BASE!$D$7,BASE!$C$7,IF(E247&gt;BASE!$D$6,BASE!$C$6,IF(E247&gt;BASE!$D$5,BASE!$C$5,IF(E247&gt;BASE!$D$4,BASE!$C$4,IF(E247&lt;BASE!$D$4,BASE!$C$3,0)))))</f>
        <v>M1</v>
      </c>
      <c r="H247" s="4">
        <v>0.24583333333333299</v>
      </c>
      <c r="I247" s="2" t="s">
        <v>30</v>
      </c>
    </row>
    <row r="248" spans="1:9" x14ac:dyDescent="0.35">
      <c r="A248" s="2">
        <f t="shared" si="3"/>
        <v>246</v>
      </c>
      <c r="B248" s="2" t="s">
        <v>463</v>
      </c>
      <c r="C248" s="2" t="s">
        <v>464</v>
      </c>
      <c r="D248" s="2">
        <v>246</v>
      </c>
      <c r="E248" s="3">
        <v>22829</v>
      </c>
      <c r="F248" s="2" t="s">
        <v>34</v>
      </c>
      <c r="G248" s="2" t="str">
        <f>IF(E248&gt;BASE!$D$7,BASE!$C$7,IF(E248&gt;BASE!$D$6,BASE!$C$6,IF(E248&gt;BASE!$D$5,BASE!$C$5,IF(E248&gt;BASE!$D$4,BASE!$C$4,IF(E248&lt;BASE!$D$4,BASE!$C$3,0)))))</f>
        <v>M3</v>
      </c>
      <c r="H248" s="4">
        <v>0.24652777777777701</v>
      </c>
      <c r="I248" s="2" t="s">
        <v>30</v>
      </c>
    </row>
    <row r="249" spans="1:9" x14ac:dyDescent="0.35">
      <c r="A249" s="2">
        <f t="shared" si="3"/>
        <v>247</v>
      </c>
      <c r="B249" s="2" t="s">
        <v>465</v>
      </c>
      <c r="C249" s="2" t="s">
        <v>466</v>
      </c>
      <c r="D249" s="2">
        <v>247</v>
      </c>
      <c r="E249" s="3">
        <v>27217</v>
      </c>
      <c r="F249" s="2" t="s">
        <v>34</v>
      </c>
      <c r="G249" s="2" t="str">
        <f>IF(E249&gt;BASE!$D$7,BASE!$C$7,IF(E249&gt;BASE!$D$6,BASE!$C$6,IF(E249&gt;BASE!$D$5,BASE!$C$5,IF(E249&gt;BASE!$D$4,BASE!$C$4,IF(E249&lt;BASE!$D$4,BASE!$C$3,0)))))</f>
        <v>M1</v>
      </c>
      <c r="H249" s="4">
        <v>0.24722222222222201</v>
      </c>
      <c r="I249" s="2" t="s">
        <v>30</v>
      </c>
    </row>
    <row r="250" spans="1:9" x14ac:dyDescent="0.35">
      <c r="A250" s="2">
        <f t="shared" si="3"/>
        <v>248</v>
      </c>
      <c r="B250" s="2" t="s">
        <v>467</v>
      </c>
      <c r="C250" s="2" t="s">
        <v>468</v>
      </c>
      <c r="D250" s="2">
        <v>248</v>
      </c>
      <c r="E250" s="3">
        <v>31525</v>
      </c>
      <c r="F250" s="2" t="s">
        <v>34</v>
      </c>
      <c r="G250" s="2" t="str">
        <f>IF(E250&gt;BASE!$D$7,BASE!$C$7,IF(E250&gt;BASE!$D$6,BASE!$C$6,IF(E250&gt;BASE!$D$5,BASE!$C$5,IF(E250&gt;BASE!$D$4,BASE!$C$4,IF(E250&lt;BASE!$D$4,BASE!$C$3,0)))))</f>
        <v>Sénior</v>
      </c>
      <c r="H250" s="4">
        <v>0.24791666666666601</v>
      </c>
      <c r="I250" s="2" t="s">
        <v>30</v>
      </c>
    </row>
    <row r="251" spans="1:9" x14ac:dyDescent="0.35">
      <c r="A251" s="2">
        <f t="shared" si="3"/>
        <v>249</v>
      </c>
      <c r="B251" s="2" t="s">
        <v>469</v>
      </c>
      <c r="C251" s="2" t="s">
        <v>470</v>
      </c>
      <c r="D251" s="2">
        <v>249</v>
      </c>
      <c r="E251" s="3">
        <v>25313</v>
      </c>
      <c r="F251" s="2" t="s">
        <v>514</v>
      </c>
      <c r="G251" s="2" t="str">
        <f>IF(E251&gt;BASE!$D$7,BASE!$C$7,IF(E251&gt;BASE!$D$6,BASE!$C$6,IF(E251&gt;BASE!$D$5,BASE!$C$5,IF(E251&gt;BASE!$D$4,BASE!$C$4,IF(E251&lt;BASE!$D$4,BASE!$C$3,0)))))</f>
        <v>M2</v>
      </c>
      <c r="H251" s="4">
        <v>0.24861111111111101</v>
      </c>
      <c r="I251" s="2" t="s">
        <v>30</v>
      </c>
    </row>
    <row r="252" spans="1:9" x14ac:dyDescent="0.35">
      <c r="A252" s="2">
        <f t="shared" si="3"/>
        <v>250</v>
      </c>
      <c r="B252" s="2" t="s">
        <v>471</v>
      </c>
      <c r="C252" s="2" t="s">
        <v>472</v>
      </c>
      <c r="D252" s="2">
        <v>250</v>
      </c>
      <c r="E252" s="3">
        <v>26215</v>
      </c>
      <c r="F252" s="2" t="s">
        <v>514</v>
      </c>
      <c r="G252" s="2" t="str">
        <f>IF(E252&gt;BASE!$D$7,BASE!$C$7,IF(E252&gt;BASE!$D$6,BASE!$C$6,IF(E252&gt;BASE!$D$5,BASE!$C$5,IF(E252&gt;BASE!$D$4,BASE!$C$4,IF(E252&lt;BASE!$D$4,BASE!$C$3,0)))))</f>
        <v>M2</v>
      </c>
      <c r="H252" s="4">
        <v>0.249305555555555</v>
      </c>
      <c r="I252" s="2" t="s">
        <v>30</v>
      </c>
    </row>
    <row r="253" spans="1:9" x14ac:dyDescent="0.35">
      <c r="A253" s="2">
        <f t="shared" si="3"/>
        <v>251</v>
      </c>
      <c r="B253" s="2" t="s">
        <v>473</v>
      </c>
      <c r="C253" s="2" t="s">
        <v>382</v>
      </c>
      <c r="D253" s="2">
        <v>251</v>
      </c>
      <c r="E253" s="3">
        <v>28623</v>
      </c>
      <c r="F253" s="2" t="s">
        <v>34</v>
      </c>
      <c r="G253" s="2" t="str">
        <f>IF(E253&gt;BASE!$D$7,BASE!$C$7,IF(E253&gt;BASE!$D$6,BASE!$C$6,IF(E253&gt;BASE!$D$5,BASE!$C$5,IF(E253&gt;BASE!$D$4,BASE!$C$4,IF(E253&lt;BASE!$D$4,BASE!$C$3,0)))))</f>
        <v>M1</v>
      </c>
      <c r="H253" s="4">
        <v>0.249999999999999</v>
      </c>
      <c r="I253" s="2" t="s">
        <v>30</v>
      </c>
    </row>
    <row r="254" spans="1:9" x14ac:dyDescent="0.35">
      <c r="A254" s="2">
        <f t="shared" si="3"/>
        <v>252</v>
      </c>
      <c r="B254" s="2" t="s">
        <v>474</v>
      </c>
      <c r="C254" s="2" t="s">
        <v>475</v>
      </c>
      <c r="D254" s="2">
        <v>252</v>
      </c>
      <c r="E254" s="3">
        <v>21769</v>
      </c>
      <c r="F254" s="2" t="s">
        <v>34</v>
      </c>
      <c r="G254" s="2" t="str">
        <f>IF(E254&gt;BASE!$D$7,BASE!$C$7,IF(E254&gt;BASE!$D$6,BASE!$C$6,IF(E254&gt;BASE!$D$5,BASE!$C$5,IF(E254&gt;BASE!$D$4,BASE!$C$4,IF(E254&lt;BASE!$D$4,BASE!$C$3,0)))))</f>
        <v>M3</v>
      </c>
      <c r="H254" s="4">
        <v>0.250694444444444</v>
      </c>
      <c r="I254" s="2" t="s">
        <v>30</v>
      </c>
    </row>
    <row r="255" spans="1:9" x14ac:dyDescent="0.35">
      <c r="A255" s="2">
        <f t="shared" si="3"/>
        <v>253</v>
      </c>
      <c r="B255" s="2" t="s">
        <v>476</v>
      </c>
      <c r="C255" s="2" t="s">
        <v>69</v>
      </c>
      <c r="D255" s="2">
        <v>253</v>
      </c>
      <c r="E255" s="3">
        <v>22962</v>
      </c>
      <c r="F255" s="2" t="s">
        <v>34</v>
      </c>
      <c r="G255" s="2" t="str">
        <f>IF(E255&gt;BASE!$D$7,BASE!$C$7,IF(E255&gt;BASE!$D$6,BASE!$C$6,IF(E255&gt;BASE!$D$5,BASE!$C$5,IF(E255&gt;BASE!$D$4,BASE!$C$4,IF(E255&lt;BASE!$D$4,BASE!$C$3,0)))))</f>
        <v>M3</v>
      </c>
      <c r="H255" s="4">
        <v>0.251388888888888</v>
      </c>
      <c r="I255" s="2" t="s">
        <v>30</v>
      </c>
    </row>
    <row r="256" spans="1:9" x14ac:dyDescent="0.35">
      <c r="A256" s="2">
        <f t="shared" si="3"/>
        <v>254</v>
      </c>
      <c r="B256" s="2" t="s">
        <v>477</v>
      </c>
      <c r="C256" s="2" t="s">
        <v>478</v>
      </c>
      <c r="D256" s="2">
        <v>254</v>
      </c>
      <c r="E256" s="3">
        <v>32303</v>
      </c>
      <c r="F256" s="2" t="s">
        <v>34</v>
      </c>
      <c r="G256" s="2" t="str">
        <f>IF(E256&gt;BASE!$D$7,BASE!$C$7,IF(E256&gt;BASE!$D$6,BASE!$C$6,IF(E256&gt;BASE!$D$5,BASE!$C$5,IF(E256&gt;BASE!$D$4,BASE!$C$4,IF(E256&lt;BASE!$D$4,BASE!$C$3,0)))))</f>
        <v>Sénior</v>
      </c>
      <c r="H256" s="4">
        <v>0.25208333333333299</v>
      </c>
      <c r="I256" s="2" t="s">
        <v>31</v>
      </c>
    </row>
    <row r="257" spans="1:9" x14ac:dyDescent="0.35">
      <c r="A257" s="2">
        <f t="shared" si="3"/>
        <v>255</v>
      </c>
      <c r="B257" s="2" t="s">
        <v>479</v>
      </c>
      <c r="C257" s="2" t="s">
        <v>129</v>
      </c>
      <c r="D257" s="2">
        <v>255</v>
      </c>
      <c r="E257" s="3">
        <v>27423</v>
      </c>
      <c r="F257" s="2" t="s">
        <v>34</v>
      </c>
      <c r="G257" s="2" t="str">
        <f>IF(E257&gt;BASE!$D$7,BASE!$C$7,IF(E257&gt;BASE!$D$6,BASE!$C$6,IF(E257&gt;BASE!$D$5,BASE!$C$5,IF(E257&gt;BASE!$D$4,BASE!$C$4,IF(E257&lt;BASE!$D$4,BASE!$C$3,0)))))</f>
        <v>M1</v>
      </c>
      <c r="H257" s="4">
        <v>0.25277777777777699</v>
      </c>
      <c r="I257" s="2" t="s">
        <v>31</v>
      </c>
    </row>
    <row r="258" spans="1:9" x14ac:dyDescent="0.35">
      <c r="A258" s="2">
        <f t="shared" si="3"/>
        <v>256</v>
      </c>
      <c r="B258" s="2" t="s">
        <v>480</v>
      </c>
      <c r="C258" s="2" t="s">
        <v>481</v>
      </c>
      <c r="D258" s="2">
        <v>256</v>
      </c>
      <c r="E258" s="3">
        <v>31196</v>
      </c>
      <c r="F258" s="2" t="s">
        <v>34</v>
      </c>
      <c r="G258" s="2" t="str">
        <f>IF(E258&gt;BASE!$D$7,BASE!$C$7,IF(E258&gt;BASE!$D$6,BASE!$C$6,IF(E258&gt;BASE!$D$5,BASE!$C$5,IF(E258&gt;BASE!$D$4,BASE!$C$4,IF(E258&lt;BASE!$D$4,BASE!$C$3,0)))))</f>
        <v>Sénior</v>
      </c>
      <c r="H258" s="4">
        <v>0.25347222222222199</v>
      </c>
      <c r="I258" s="2" t="s">
        <v>31</v>
      </c>
    </row>
    <row r="259" spans="1:9" x14ac:dyDescent="0.35">
      <c r="A259" s="2">
        <f t="shared" ref="A259:A266" si="4">RANK(H259,$H$3:$H$266,1)</f>
        <v>257</v>
      </c>
      <c r="B259" s="2" t="s">
        <v>482</v>
      </c>
      <c r="C259" s="2" t="s">
        <v>483</v>
      </c>
      <c r="D259" s="2">
        <v>257</v>
      </c>
      <c r="E259" s="3">
        <v>33220</v>
      </c>
      <c r="F259" s="2" t="s">
        <v>34</v>
      </c>
      <c r="G259" s="2" t="str">
        <f>IF(E259&gt;BASE!$D$7,BASE!$C$7,IF(E259&gt;BASE!$D$6,BASE!$C$6,IF(E259&gt;BASE!$D$5,BASE!$C$5,IF(E259&gt;BASE!$D$4,BASE!$C$4,IF(E259&lt;BASE!$D$4,BASE!$C$3,0)))))</f>
        <v>Sénior</v>
      </c>
      <c r="H259" s="4">
        <v>0.25416666666666599</v>
      </c>
      <c r="I259" s="2" t="s">
        <v>31</v>
      </c>
    </row>
    <row r="260" spans="1:9" x14ac:dyDescent="0.35">
      <c r="A260" s="2">
        <f t="shared" si="4"/>
        <v>258</v>
      </c>
      <c r="B260" s="2" t="s">
        <v>484</v>
      </c>
      <c r="C260" s="2" t="s">
        <v>485</v>
      </c>
      <c r="D260" s="2">
        <v>258</v>
      </c>
      <c r="E260" s="3">
        <v>28826</v>
      </c>
      <c r="F260" s="2" t="s">
        <v>514</v>
      </c>
      <c r="G260" s="2" t="str">
        <f>IF(E260&gt;BASE!$D$7,BASE!$C$7,IF(E260&gt;BASE!$D$6,BASE!$C$6,IF(E260&gt;BASE!$D$5,BASE!$C$5,IF(E260&gt;BASE!$D$4,BASE!$C$4,IF(E260&lt;BASE!$D$4,BASE!$C$3,0)))))</f>
        <v>M1</v>
      </c>
      <c r="H260" s="4">
        <v>0.25486111111111098</v>
      </c>
      <c r="I260" s="2" t="s">
        <v>31</v>
      </c>
    </row>
    <row r="261" spans="1:9" x14ac:dyDescent="0.35">
      <c r="A261" s="2">
        <f t="shared" si="4"/>
        <v>259</v>
      </c>
      <c r="B261" s="2" t="s">
        <v>258</v>
      </c>
      <c r="C261" s="2" t="s">
        <v>486</v>
      </c>
      <c r="D261" s="2">
        <v>259</v>
      </c>
      <c r="E261" s="3">
        <v>35473</v>
      </c>
      <c r="F261" s="2" t="s">
        <v>34</v>
      </c>
      <c r="G261" s="2" t="str">
        <f>IF(E261&gt;BASE!$D$7,BASE!$C$7,IF(E261&gt;BASE!$D$6,BASE!$C$6,IF(E261&gt;BASE!$D$5,BASE!$C$5,IF(E261&gt;BASE!$D$4,BASE!$C$4,IF(E261&lt;BASE!$D$4,BASE!$C$3,0)))))</f>
        <v>Sénior</v>
      </c>
      <c r="H261" s="4">
        <v>0.25555555555555498</v>
      </c>
      <c r="I261" s="2" t="s">
        <v>31</v>
      </c>
    </row>
    <row r="262" spans="1:9" x14ac:dyDescent="0.35">
      <c r="A262" s="2">
        <f t="shared" si="4"/>
        <v>260</v>
      </c>
      <c r="B262" s="2" t="s">
        <v>487</v>
      </c>
      <c r="C262" s="2" t="s">
        <v>488</v>
      </c>
      <c r="D262" s="2">
        <v>260</v>
      </c>
      <c r="E262" s="3">
        <v>35509</v>
      </c>
      <c r="F262" s="2" t="s">
        <v>34</v>
      </c>
      <c r="G262" s="2" t="str">
        <f>IF(E262&gt;BASE!$D$7,BASE!$C$7,IF(E262&gt;BASE!$D$6,BASE!$C$6,IF(E262&gt;BASE!$D$5,BASE!$C$5,IF(E262&gt;BASE!$D$4,BASE!$C$4,IF(E262&lt;BASE!$D$4,BASE!$C$3,0)))))</f>
        <v>Sénior</v>
      </c>
      <c r="H262" s="4">
        <v>0.25624999999999898</v>
      </c>
      <c r="I262" s="2" t="s">
        <v>31</v>
      </c>
    </row>
    <row r="263" spans="1:9" x14ac:dyDescent="0.35">
      <c r="A263" s="2">
        <f t="shared" si="4"/>
        <v>261</v>
      </c>
      <c r="B263" s="2" t="s">
        <v>489</v>
      </c>
      <c r="C263" s="2" t="s">
        <v>490</v>
      </c>
      <c r="D263" s="2">
        <v>261</v>
      </c>
      <c r="E263" s="3">
        <v>33248</v>
      </c>
      <c r="F263" s="2" t="s">
        <v>514</v>
      </c>
      <c r="G263" s="2" t="str">
        <f>IF(E263&gt;BASE!$D$7,BASE!$C$7,IF(E263&gt;BASE!$D$6,BASE!$C$6,IF(E263&gt;BASE!$D$5,BASE!$C$5,IF(E263&gt;BASE!$D$4,BASE!$C$4,IF(E263&lt;BASE!$D$4,BASE!$C$3,0)))))</f>
        <v>Sénior</v>
      </c>
      <c r="H263" s="4">
        <v>0.25694444444444398</v>
      </c>
      <c r="I263" s="2" t="s">
        <v>31</v>
      </c>
    </row>
    <row r="264" spans="1:9" x14ac:dyDescent="0.35">
      <c r="A264" s="2">
        <f t="shared" si="4"/>
        <v>262</v>
      </c>
      <c r="B264" s="2" t="s">
        <v>491</v>
      </c>
      <c r="C264" s="2" t="s">
        <v>492</v>
      </c>
      <c r="D264" s="2">
        <v>262</v>
      </c>
      <c r="E264" s="3">
        <v>33226</v>
      </c>
      <c r="F264" s="2" t="s">
        <v>34</v>
      </c>
      <c r="G264" s="2" t="str">
        <f>IF(E264&gt;BASE!$D$7,BASE!$C$7,IF(E264&gt;BASE!$D$6,BASE!$C$6,IF(E264&gt;BASE!$D$5,BASE!$C$5,IF(E264&gt;BASE!$D$4,BASE!$C$4,IF(E264&lt;BASE!$D$4,BASE!$C$3,0)))))</f>
        <v>Sénior</v>
      </c>
      <c r="H264" s="4">
        <v>0.25763888888888797</v>
      </c>
      <c r="I264" s="2" t="s">
        <v>31</v>
      </c>
    </row>
    <row r="265" spans="1:9" x14ac:dyDescent="0.35">
      <c r="A265" s="2">
        <f t="shared" si="4"/>
        <v>263</v>
      </c>
      <c r="B265" s="2" t="s">
        <v>493</v>
      </c>
      <c r="C265" s="2" t="s">
        <v>494</v>
      </c>
      <c r="D265" s="2">
        <v>263</v>
      </c>
      <c r="E265" s="3">
        <v>32376</v>
      </c>
      <c r="F265" s="2" t="s">
        <v>514</v>
      </c>
      <c r="G265" s="2" t="str">
        <f>IF(E265&gt;BASE!$D$7,BASE!$C$7,IF(E265&gt;BASE!$D$6,BASE!$C$6,IF(E265&gt;BASE!$D$5,BASE!$C$5,IF(E265&gt;BASE!$D$4,BASE!$C$4,IF(E265&lt;BASE!$D$4,BASE!$C$3,0)))))</f>
        <v>Sénior</v>
      </c>
      <c r="H265" s="4">
        <v>0.25833333333333303</v>
      </c>
      <c r="I265" s="2" t="s">
        <v>31</v>
      </c>
    </row>
    <row r="266" spans="1:9" x14ac:dyDescent="0.35">
      <c r="A266" s="2">
        <f t="shared" si="4"/>
        <v>264</v>
      </c>
      <c r="B266" s="2" t="s">
        <v>495</v>
      </c>
      <c r="C266" s="2" t="s">
        <v>496</v>
      </c>
      <c r="D266" s="2">
        <v>264</v>
      </c>
      <c r="E266" s="3">
        <v>36010</v>
      </c>
      <c r="F266" s="2" t="s">
        <v>34</v>
      </c>
      <c r="G266" s="2" t="str">
        <f>IF(E266&gt;BASE!$D$7,BASE!$C$7,IF(E266&gt;BASE!$D$6,BASE!$C$6,IF(E266&gt;BASE!$D$5,BASE!$C$5,IF(E266&gt;BASE!$D$4,BASE!$C$4,IF(E266&lt;BASE!$D$4,BASE!$C$3,0)))))</f>
        <v>Sénior</v>
      </c>
      <c r="H266" s="4">
        <v>0.25902777777777702</v>
      </c>
      <c r="I266" s="2" t="s">
        <v>31</v>
      </c>
    </row>
  </sheetData>
  <autoFilter ref="A2:I266" xr:uid="{59874A58-010D-264B-BC3E-799A35109C5E}">
    <sortState xmlns:xlrd2="http://schemas.microsoft.com/office/spreadsheetml/2017/richdata2" ref="A3:I266">
      <sortCondition ref="I2:I266"/>
    </sortState>
  </autoFilter>
  <mergeCells count="1">
    <mergeCell ref="A1:I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1A703-9ECE-4E27-9644-EC740E22B618}">
  <sheetPr>
    <tabColor rgb="FFFF0000"/>
  </sheetPr>
  <dimension ref="C1:J33"/>
  <sheetViews>
    <sheetView topLeftCell="B1" workbookViewId="0">
      <pane ySplit="2" topLeftCell="A15" activePane="bottomLeft" state="frozen"/>
      <selection activeCell="B1" sqref="B1"/>
      <selection pane="bottomLeft" activeCell="G19" sqref="G19"/>
    </sheetView>
  </sheetViews>
  <sheetFormatPr baseColWidth="10" defaultRowHeight="15.5" x14ac:dyDescent="0.35"/>
  <cols>
    <col min="3" max="3" width="17.5" bestFit="1" customWidth="1"/>
    <col min="4" max="4" width="7.83203125" style="5" bestFit="1" customWidth="1"/>
    <col min="5" max="5" width="26" style="5" bestFit="1" customWidth="1"/>
    <col min="6" max="6" width="7.83203125" style="5" customWidth="1"/>
    <col min="7" max="7" width="28" style="5" bestFit="1" customWidth="1"/>
    <col min="8" max="8" width="7.83203125" style="5" customWidth="1"/>
    <col min="9" max="9" width="28" style="5" bestFit="1" customWidth="1"/>
    <col min="10" max="10" width="9" style="5" bestFit="1" customWidth="1"/>
  </cols>
  <sheetData>
    <row r="1" spans="3:10" x14ac:dyDescent="0.35">
      <c r="C1" s="56" t="s">
        <v>531</v>
      </c>
      <c r="D1" s="56"/>
      <c r="E1" s="56"/>
      <c r="F1" s="56"/>
      <c r="G1" s="56"/>
      <c r="H1" s="56"/>
      <c r="I1" s="56"/>
      <c r="J1" s="56"/>
    </row>
    <row r="2" spans="3:10" x14ac:dyDescent="0.35">
      <c r="C2" s="7" t="s">
        <v>529</v>
      </c>
      <c r="D2" s="8">
        <v>1</v>
      </c>
      <c r="E2" s="8"/>
      <c r="F2" s="8">
        <v>2</v>
      </c>
      <c r="G2" s="8"/>
      <c r="H2" s="8">
        <v>3</v>
      </c>
      <c r="I2" s="8"/>
      <c r="J2" s="9" t="s">
        <v>530</v>
      </c>
    </row>
    <row r="3" spans="3:10" x14ac:dyDescent="0.35">
      <c r="C3" t="s">
        <v>22</v>
      </c>
      <c r="D3" s="5" t="str" cm="1">
        <f t="array" ref="D3">IFERROR(SMALL(IF(#REF!=$C3,#REF!),D$2),"HC")</f>
        <v>HC</v>
      </c>
      <c r="E3" s="5" t="str">
        <f>IFERROR(INDEX(#REF!,MATCH('Rank Entité'!D3,#REF!,0),1)&amp;" "&amp;INDEX(#REF!,MATCH('Rank Entité'!D3,#REF!,0),2),"")</f>
        <v/>
      </c>
      <c r="F3" s="5" t="str" cm="1">
        <f t="array" ref="F3">IFERROR(SMALL(IF(#REF!=$C3,#REF!),F$2),"HC")</f>
        <v>HC</v>
      </c>
      <c r="G3" s="5" t="str">
        <f>IFERROR(INDEX(#REF!,MATCH('Rank Entité'!F3,#REF!,0),1)&amp;" "&amp;INDEX(#REF!,MATCH('Rank Entité'!F3,#REF!,0),2),"")</f>
        <v/>
      </c>
      <c r="H3" s="5" t="str" cm="1">
        <f t="array" ref="H3">IFERROR(SMALL(IF(#REF!=$C3,#REF!),H$2),"HC")</f>
        <v>HC</v>
      </c>
      <c r="I3" s="5" t="str">
        <f>IFERROR(INDEX(#REF!,MATCH('Rank Entité'!H3,#REF!,0),1)&amp;" "&amp;INDEX(#REF!,MATCH('Rank Entité'!H3,#REF!,0),2),"")</f>
        <v/>
      </c>
      <c r="J3" s="5" t="str">
        <f t="shared" ref="J3:J33" si="0">IFERROR(+D3+F3+H3,"HC")</f>
        <v>HC</v>
      </c>
    </row>
    <row r="4" spans="3:10" x14ac:dyDescent="0.35">
      <c r="C4" t="s">
        <v>26</v>
      </c>
      <c r="D4" s="5" t="str" cm="1">
        <f t="array" ref="D4">IFERROR(SMALL(IF(#REF!=$C4,#REF!),D$2),"HC")</f>
        <v>HC</v>
      </c>
      <c r="E4" s="5" t="str">
        <f>IFERROR(INDEX(#REF!,MATCH('Rank Entité'!D4,#REF!,0),1)&amp;" "&amp;INDEX(#REF!,MATCH('Rank Entité'!D4,#REF!,0),2),"")</f>
        <v/>
      </c>
      <c r="F4" s="5" t="str" cm="1">
        <f t="array" ref="F4">IFERROR(SMALL(IF(#REF!=$C4,#REF!),F$2),"HC")</f>
        <v>HC</v>
      </c>
      <c r="G4" s="5" t="str">
        <f>IFERROR(INDEX(#REF!,MATCH('Rank Entité'!F4,#REF!,0),1)&amp;" "&amp;INDEX(#REF!,MATCH('Rank Entité'!F4,#REF!,0),2),"")</f>
        <v/>
      </c>
      <c r="H4" s="5" t="str" cm="1">
        <f t="array" ref="H4">IFERROR(SMALL(IF(#REF!=$C4,#REF!),H$2),"HC")</f>
        <v>HC</v>
      </c>
      <c r="I4" s="5" t="str">
        <f>IFERROR(INDEX(#REF!,MATCH('Rank Entité'!H4,#REF!,0),1)&amp;" "&amp;INDEX(#REF!,MATCH('Rank Entité'!H4,#REF!,0),2),"")</f>
        <v/>
      </c>
      <c r="J4" s="5" t="str">
        <f t="shared" si="0"/>
        <v>HC</v>
      </c>
    </row>
    <row r="5" spans="3:10" x14ac:dyDescent="0.35">
      <c r="C5" t="s">
        <v>29</v>
      </c>
      <c r="D5" s="5" t="str" cm="1">
        <f t="array" ref="D5">IFERROR(SMALL(IF(#REF!=$C5,#REF!),D$2),"HC")</f>
        <v>HC</v>
      </c>
      <c r="E5" s="5" t="str">
        <f>IFERROR(INDEX(#REF!,MATCH('Rank Entité'!D5,#REF!,0),1)&amp;" "&amp;INDEX(#REF!,MATCH('Rank Entité'!D5,#REF!,0),2),"")</f>
        <v/>
      </c>
      <c r="F5" s="5" t="str" cm="1">
        <f t="array" ref="F5">IFERROR(SMALL(IF(#REF!=$C5,#REF!),F$2),"HC")</f>
        <v>HC</v>
      </c>
      <c r="G5" s="5" t="str">
        <f>IFERROR(INDEX(#REF!,MATCH('Rank Entité'!F5,#REF!,0),1)&amp;" "&amp;INDEX(#REF!,MATCH('Rank Entité'!F5,#REF!,0),2),"")</f>
        <v/>
      </c>
      <c r="H5" s="5" t="str" cm="1">
        <f t="array" ref="H5">IFERROR(SMALL(IF(#REF!=$C5,#REF!),H$2),"HC")</f>
        <v>HC</v>
      </c>
      <c r="I5" s="5" t="str">
        <f>IFERROR(INDEX(#REF!,MATCH('Rank Entité'!H5,#REF!,0),1)&amp;" "&amp;INDEX(#REF!,MATCH('Rank Entité'!H5,#REF!,0),2),"")</f>
        <v/>
      </c>
      <c r="J5" s="5" t="str">
        <f t="shared" si="0"/>
        <v>HC</v>
      </c>
    </row>
    <row r="6" spans="3:10" x14ac:dyDescent="0.35">
      <c r="C6" t="s">
        <v>16</v>
      </c>
      <c r="D6" s="5" t="str" cm="1">
        <f t="array" ref="D6">IFERROR(SMALL(IF(#REF!=$C6,#REF!),D$2),"HC")</f>
        <v>HC</v>
      </c>
      <c r="E6" s="5" t="str">
        <f>IFERROR(INDEX(#REF!,MATCH('Rank Entité'!D6,#REF!,0),1)&amp;" "&amp;INDEX(#REF!,MATCH('Rank Entité'!D6,#REF!,0),2),"")</f>
        <v/>
      </c>
      <c r="F6" s="5" t="str" cm="1">
        <f t="array" ref="F6">IFERROR(SMALL(IF(#REF!=$C6,#REF!),F$2),"HC")</f>
        <v>HC</v>
      </c>
      <c r="G6" s="5" t="str">
        <f>IFERROR(INDEX(#REF!,MATCH('Rank Entité'!F6,#REF!,0),1)&amp;" "&amp;INDEX(#REF!,MATCH('Rank Entité'!F6,#REF!,0),2),"")</f>
        <v/>
      </c>
      <c r="H6" s="5" t="str" cm="1">
        <f t="array" ref="H6">IFERROR(SMALL(IF(#REF!=$C6,#REF!),H$2),"HC")</f>
        <v>HC</v>
      </c>
      <c r="I6" s="5" t="str">
        <f>IFERROR(INDEX(#REF!,MATCH('Rank Entité'!H6,#REF!,0),1)&amp;" "&amp;INDEX(#REF!,MATCH('Rank Entité'!H6,#REF!,0),2),"")</f>
        <v/>
      </c>
      <c r="J6" s="5" t="str">
        <f t="shared" si="0"/>
        <v>HC</v>
      </c>
    </row>
    <row r="7" spans="3:10" x14ac:dyDescent="0.35">
      <c r="C7" t="s">
        <v>17</v>
      </c>
      <c r="D7" s="5" t="str" cm="1">
        <f t="array" ref="D7">IFERROR(SMALL(IF(#REF!=$C7,#REF!),D$2),"HC")</f>
        <v>HC</v>
      </c>
      <c r="E7" s="5" t="str">
        <f>IFERROR(INDEX(#REF!,MATCH('Rank Entité'!D7,#REF!,0),1)&amp;" "&amp;INDEX(#REF!,MATCH('Rank Entité'!D7,#REF!,0),2),"")</f>
        <v/>
      </c>
      <c r="F7" s="5" t="str" cm="1">
        <f t="array" ref="F7">IFERROR(SMALL(IF(#REF!=$C7,#REF!),F$2),"HC")</f>
        <v>HC</v>
      </c>
      <c r="G7" s="5" t="str">
        <f>IFERROR(INDEX(#REF!,MATCH('Rank Entité'!F7,#REF!,0),1)&amp;" "&amp;INDEX(#REF!,MATCH('Rank Entité'!F7,#REF!,0),2),"")</f>
        <v/>
      </c>
      <c r="H7" s="5" t="str" cm="1">
        <f t="array" ref="H7">IFERROR(SMALL(IF(#REF!=$C7,#REF!),H$2),"HC")</f>
        <v>HC</v>
      </c>
      <c r="I7" s="5" t="str">
        <f>IFERROR(INDEX(#REF!,MATCH('Rank Entité'!H7,#REF!,0),1)&amp;" "&amp;INDEX(#REF!,MATCH('Rank Entité'!H7,#REF!,0),2),"")</f>
        <v/>
      </c>
      <c r="J7" s="5" t="str">
        <f t="shared" si="0"/>
        <v>HC</v>
      </c>
    </row>
    <row r="8" spans="3:10" x14ac:dyDescent="0.35">
      <c r="C8" t="s">
        <v>10</v>
      </c>
      <c r="D8" s="5" t="str" cm="1">
        <f t="array" ref="D8">IFERROR(SMALL(IF(#REF!=$C8,#REF!),D$2),"HC")</f>
        <v>HC</v>
      </c>
      <c r="E8" s="5" t="str">
        <f>IFERROR(INDEX(#REF!,MATCH('Rank Entité'!D8,#REF!,0),1)&amp;" "&amp;INDEX(#REF!,MATCH('Rank Entité'!D8,#REF!,0),2),"")</f>
        <v/>
      </c>
      <c r="F8" s="5" t="str" cm="1">
        <f t="array" ref="F8">IFERROR(SMALL(IF(#REF!=$C8,#REF!),F$2),"HC")</f>
        <v>HC</v>
      </c>
      <c r="G8" s="5" t="str">
        <f>IFERROR(INDEX(#REF!,MATCH('Rank Entité'!F8,#REF!,0),1)&amp;" "&amp;INDEX(#REF!,MATCH('Rank Entité'!F8,#REF!,0),2),"")</f>
        <v/>
      </c>
      <c r="H8" s="5" t="str" cm="1">
        <f t="array" ref="H8">IFERROR(SMALL(IF(#REF!=$C8,#REF!),H$2),"HC")</f>
        <v>HC</v>
      </c>
      <c r="I8" s="5" t="str">
        <f>IFERROR(INDEX(#REF!,MATCH('Rank Entité'!H8,#REF!,0),1)&amp;" "&amp;INDEX(#REF!,MATCH('Rank Entité'!H8,#REF!,0),2),"")</f>
        <v/>
      </c>
      <c r="J8" s="5" t="str">
        <f t="shared" si="0"/>
        <v>HC</v>
      </c>
    </row>
    <row r="9" spans="3:10" x14ac:dyDescent="0.35">
      <c r="C9" t="s">
        <v>12</v>
      </c>
      <c r="D9" s="5" t="str" cm="1">
        <f t="array" ref="D9">IFERROR(SMALL(IF(#REF!=$C9,#REF!),D$2),"HC")</f>
        <v>HC</v>
      </c>
      <c r="E9" s="5" t="str">
        <f>IFERROR(INDEX(#REF!,MATCH('Rank Entité'!D9,#REF!,0),1)&amp;" "&amp;INDEX(#REF!,MATCH('Rank Entité'!D9,#REF!,0),2),"")</f>
        <v/>
      </c>
      <c r="F9" s="5" t="str" cm="1">
        <f t="array" ref="F9">IFERROR(SMALL(IF(#REF!=$C9,#REF!),F$2),"HC")</f>
        <v>HC</v>
      </c>
      <c r="G9" s="5" t="str">
        <f>IFERROR(INDEX(#REF!,MATCH('Rank Entité'!F9,#REF!,0),1)&amp;" "&amp;INDEX(#REF!,MATCH('Rank Entité'!F9,#REF!,0),2),"")</f>
        <v/>
      </c>
      <c r="H9" s="5" t="str" cm="1">
        <f t="array" ref="H9">IFERROR(SMALL(IF(#REF!=$C9,#REF!),H$2),"HC")</f>
        <v>HC</v>
      </c>
      <c r="I9" s="5" t="str">
        <f>IFERROR(INDEX(#REF!,MATCH('Rank Entité'!H9,#REF!,0),1)&amp;" "&amp;INDEX(#REF!,MATCH('Rank Entité'!H9,#REF!,0),2),"")</f>
        <v/>
      </c>
      <c r="J9" s="5" t="str">
        <f t="shared" si="0"/>
        <v>HC</v>
      </c>
    </row>
    <row r="10" spans="3:10" x14ac:dyDescent="0.35">
      <c r="C10" t="s">
        <v>5</v>
      </c>
      <c r="D10" s="5" t="str" cm="1">
        <f t="array" ref="D10">IFERROR(SMALL(IF(#REF!=$C10,#REF!),D$2),"HC")</f>
        <v>HC</v>
      </c>
      <c r="E10" s="5" t="str">
        <f>IFERROR(INDEX(#REF!,MATCH('Rank Entité'!D10,#REF!,0),1)&amp;" "&amp;INDEX(#REF!,MATCH('Rank Entité'!D10,#REF!,0),2),"")</f>
        <v/>
      </c>
      <c r="F10" s="5" t="str" cm="1">
        <f t="array" ref="F10">IFERROR(SMALL(IF(#REF!=$C10,#REF!),F$2),"HC")</f>
        <v>HC</v>
      </c>
      <c r="G10" s="5" t="str">
        <f>IFERROR(INDEX(#REF!,MATCH('Rank Entité'!F10,#REF!,0),1)&amp;" "&amp;INDEX(#REF!,MATCH('Rank Entité'!F10,#REF!,0),2),"")</f>
        <v/>
      </c>
      <c r="H10" s="5" t="str" cm="1">
        <f t="array" ref="H10">IFERROR(SMALL(IF(#REF!=$C10,#REF!),H$2),"HC")</f>
        <v>HC</v>
      </c>
      <c r="I10" s="5" t="str">
        <f>IFERROR(INDEX(#REF!,MATCH('Rank Entité'!H10,#REF!,0),1)&amp;" "&amp;INDEX(#REF!,MATCH('Rank Entité'!H10,#REF!,0),2),"")</f>
        <v/>
      </c>
      <c r="J10" s="5" t="str">
        <f t="shared" si="0"/>
        <v>HC</v>
      </c>
    </row>
    <row r="11" spans="3:10" x14ac:dyDescent="0.35">
      <c r="C11" t="s">
        <v>30</v>
      </c>
      <c r="D11" s="5" t="str" cm="1">
        <f t="array" ref="D11">IFERROR(SMALL(IF(#REF!=$C11,#REF!),D$2),"HC")</f>
        <v>HC</v>
      </c>
      <c r="E11" s="5" t="str">
        <f>IFERROR(INDEX(#REF!,MATCH('Rank Entité'!D11,#REF!,0),1)&amp;" "&amp;INDEX(#REF!,MATCH('Rank Entité'!D11,#REF!,0),2),"")</f>
        <v/>
      </c>
      <c r="F11" s="5" t="str" cm="1">
        <f t="array" ref="F11">IFERROR(SMALL(IF(#REF!=$C11,#REF!),F$2),"HC")</f>
        <v>HC</v>
      </c>
      <c r="G11" s="5" t="str">
        <f>IFERROR(INDEX(#REF!,MATCH('Rank Entité'!F11,#REF!,0),1)&amp;" "&amp;INDEX(#REF!,MATCH('Rank Entité'!F11,#REF!,0),2),"")</f>
        <v/>
      </c>
      <c r="H11" s="5" t="str" cm="1">
        <f t="array" ref="H11">IFERROR(SMALL(IF(#REF!=$C11,#REF!),H$2),"HC")</f>
        <v>HC</v>
      </c>
      <c r="I11" s="5" t="str">
        <f>IFERROR(INDEX(#REF!,MATCH('Rank Entité'!H11,#REF!,0),1)&amp;" "&amp;INDEX(#REF!,MATCH('Rank Entité'!H11,#REF!,0),2),"")</f>
        <v/>
      </c>
      <c r="J11" s="5" t="str">
        <f t="shared" si="0"/>
        <v>HC</v>
      </c>
    </row>
    <row r="12" spans="3:10" x14ac:dyDescent="0.35">
      <c r="C12" t="s">
        <v>31</v>
      </c>
      <c r="D12" s="5" t="str" cm="1">
        <f t="array" ref="D12">IFERROR(SMALL(IF(#REF!=$C12,#REF!),D$2),"HC")</f>
        <v>HC</v>
      </c>
      <c r="E12" s="5" t="str">
        <f>IFERROR(INDEX(#REF!,MATCH('Rank Entité'!D12,#REF!,0),1)&amp;" "&amp;INDEX(#REF!,MATCH('Rank Entité'!D12,#REF!,0),2),"")</f>
        <v/>
      </c>
      <c r="F12" s="5" t="str" cm="1">
        <f t="array" ref="F12">IFERROR(SMALL(IF(#REF!=$C12,#REF!),F$2),"HC")</f>
        <v>HC</v>
      </c>
      <c r="G12" s="5" t="str">
        <f>IFERROR(INDEX(#REF!,MATCH('Rank Entité'!F12,#REF!,0),1)&amp;" "&amp;INDEX(#REF!,MATCH('Rank Entité'!F12,#REF!,0),2),"")</f>
        <v/>
      </c>
      <c r="H12" s="5" t="str" cm="1">
        <f t="array" ref="H12">IFERROR(SMALL(IF(#REF!=$C12,#REF!),H$2),"HC")</f>
        <v>HC</v>
      </c>
      <c r="I12" s="5" t="str">
        <f>IFERROR(INDEX(#REF!,MATCH('Rank Entité'!H12,#REF!,0),1)&amp;" "&amp;INDEX(#REF!,MATCH('Rank Entité'!H12,#REF!,0),2),"")</f>
        <v/>
      </c>
      <c r="J12" s="5" t="str">
        <f t="shared" si="0"/>
        <v>HC</v>
      </c>
    </row>
    <row r="13" spans="3:10" x14ac:dyDescent="0.35">
      <c r="C13" t="s">
        <v>23</v>
      </c>
      <c r="D13" s="5" t="str" cm="1">
        <f t="array" ref="D13">IFERROR(SMALL(IF(#REF!=$C13,#REF!),D$2),"HC")</f>
        <v>HC</v>
      </c>
      <c r="E13" s="5" t="str">
        <f>IFERROR(INDEX(#REF!,MATCH('Rank Entité'!D13,#REF!,0),1)&amp;" "&amp;INDEX(#REF!,MATCH('Rank Entité'!D13,#REF!,0),2),"")</f>
        <v/>
      </c>
      <c r="F13" s="5" t="str" cm="1">
        <f t="array" ref="F13">IFERROR(SMALL(IF(#REF!=$C13,#REF!),F$2),"HC")</f>
        <v>HC</v>
      </c>
      <c r="G13" s="5" t="str">
        <f>IFERROR(INDEX(#REF!,MATCH('Rank Entité'!F13,#REF!,0),1)&amp;" "&amp;INDEX(#REF!,MATCH('Rank Entité'!F13,#REF!,0),2),"")</f>
        <v/>
      </c>
      <c r="H13" s="5" t="str" cm="1">
        <f t="array" ref="H13">IFERROR(SMALL(IF(#REF!=$C13,#REF!),H$2),"HC")</f>
        <v>HC</v>
      </c>
      <c r="I13" s="5" t="str">
        <f>IFERROR(INDEX(#REF!,MATCH('Rank Entité'!H13,#REF!,0),1)&amp;" "&amp;INDEX(#REF!,MATCH('Rank Entité'!H13,#REF!,0),2),"")</f>
        <v/>
      </c>
      <c r="J13" s="5" t="str">
        <f t="shared" si="0"/>
        <v>HC</v>
      </c>
    </row>
    <row r="14" spans="3:10" x14ac:dyDescent="0.35">
      <c r="C14" t="s">
        <v>4</v>
      </c>
      <c r="D14" s="5" t="str" cm="1">
        <f t="array" ref="D14">IFERROR(SMALL(IF(#REF!=$C14,#REF!),D$2),"HC")</f>
        <v>HC</v>
      </c>
      <c r="E14" s="5" t="str">
        <f>IFERROR(INDEX(#REF!,MATCH('Rank Entité'!D14,#REF!,0),1)&amp;" "&amp;INDEX(#REF!,MATCH('Rank Entité'!D14,#REF!,0),2),"")</f>
        <v/>
      </c>
      <c r="F14" s="5" t="str" cm="1">
        <f t="array" ref="F14">IFERROR(SMALL(IF(#REF!=$C14,#REF!),F$2),"HC")</f>
        <v>HC</v>
      </c>
      <c r="G14" s="5" t="str">
        <f>IFERROR(INDEX(#REF!,MATCH('Rank Entité'!F14,#REF!,0),1)&amp;" "&amp;INDEX(#REF!,MATCH('Rank Entité'!F14,#REF!,0),2),"")</f>
        <v/>
      </c>
      <c r="H14" s="5" t="str" cm="1">
        <f t="array" ref="H14">IFERROR(SMALL(IF(#REF!=$C14,#REF!),H$2),"HC")</f>
        <v>HC</v>
      </c>
      <c r="I14" s="5" t="str">
        <f>IFERROR(INDEX(#REF!,MATCH('Rank Entité'!H14,#REF!,0),1)&amp;" "&amp;INDEX(#REF!,MATCH('Rank Entité'!H14,#REF!,0),2),"")</f>
        <v/>
      </c>
      <c r="J14" s="5" t="str">
        <f t="shared" si="0"/>
        <v>HC</v>
      </c>
    </row>
    <row r="15" spans="3:10" x14ac:dyDescent="0.35">
      <c r="C15" t="s">
        <v>7</v>
      </c>
      <c r="D15" s="5" t="str" cm="1">
        <f t="array" ref="D15">IFERROR(SMALL(IF(#REF!=$C15,#REF!),D$2),"HC")</f>
        <v>HC</v>
      </c>
      <c r="E15" s="5" t="str">
        <f>IFERROR(INDEX(#REF!,MATCH('Rank Entité'!D15,#REF!,0),1)&amp;" "&amp;INDEX(#REF!,MATCH('Rank Entité'!D15,#REF!,0),2),"")</f>
        <v/>
      </c>
      <c r="F15" s="5" t="str" cm="1">
        <f t="array" ref="F15">IFERROR(SMALL(IF(#REF!=$C15,#REF!),F$2),"HC")</f>
        <v>HC</v>
      </c>
      <c r="G15" s="5" t="str">
        <f>IFERROR(INDEX(#REF!,MATCH('Rank Entité'!F15,#REF!,0),1)&amp;" "&amp;INDEX(#REF!,MATCH('Rank Entité'!F15,#REF!,0),2),"")</f>
        <v/>
      </c>
      <c r="H15" s="5" t="str" cm="1">
        <f t="array" ref="H15">IFERROR(SMALL(IF(#REF!=$C15,#REF!),H$2),"HC")</f>
        <v>HC</v>
      </c>
      <c r="I15" s="5" t="str">
        <f>IFERROR(INDEX(#REF!,MATCH('Rank Entité'!H15,#REF!,0),1)&amp;" "&amp;INDEX(#REF!,MATCH('Rank Entité'!H15,#REF!,0),2),"")</f>
        <v/>
      </c>
      <c r="J15" s="5" t="str">
        <f t="shared" si="0"/>
        <v>HC</v>
      </c>
    </row>
    <row r="16" spans="3:10" x14ac:dyDescent="0.35">
      <c r="C16" t="s">
        <v>28</v>
      </c>
      <c r="D16" s="5" t="str" cm="1">
        <f t="array" ref="D16">IFERROR(SMALL(IF(#REF!=$C16,#REF!),D$2),"HC")</f>
        <v>HC</v>
      </c>
      <c r="E16" s="5" t="str">
        <f>IFERROR(INDEX(#REF!,MATCH('Rank Entité'!D16,#REF!,0),1)&amp;" "&amp;INDEX(#REF!,MATCH('Rank Entité'!D16,#REF!,0),2),"")</f>
        <v/>
      </c>
      <c r="F16" s="5" t="str" cm="1">
        <f t="array" ref="F16">IFERROR(SMALL(IF(#REF!=$C16,#REF!),F$2),"HC")</f>
        <v>HC</v>
      </c>
      <c r="G16" s="5" t="str">
        <f>IFERROR(INDEX(#REF!,MATCH('Rank Entité'!F16,#REF!,0),1)&amp;" "&amp;INDEX(#REF!,MATCH('Rank Entité'!F16,#REF!,0),2),"")</f>
        <v/>
      </c>
      <c r="H16" s="5" t="str" cm="1">
        <f t="array" ref="H16">IFERROR(SMALL(IF(#REF!=$C16,#REF!),H$2),"HC")</f>
        <v>HC</v>
      </c>
      <c r="I16" s="5" t="str">
        <f>IFERROR(INDEX(#REF!,MATCH('Rank Entité'!H16,#REF!,0),1)&amp;" "&amp;INDEX(#REF!,MATCH('Rank Entité'!H16,#REF!,0),2),"")</f>
        <v/>
      </c>
      <c r="J16" s="5" t="str">
        <f t="shared" si="0"/>
        <v>HC</v>
      </c>
    </row>
    <row r="17" spans="3:10" x14ac:dyDescent="0.35">
      <c r="C17" t="s">
        <v>15</v>
      </c>
      <c r="D17" s="5" t="str" cm="1">
        <f t="array" ref="D17">IFERROR(SMALL(IF(#REF!=$C17,#REF!),D$2),"HC")</f>
        <v>HC</v>
      </c>
      <c r="E17" s="5" t="str">
        <f>IFERROR(INDEX(#REF!,MATCH('Rank Entité'!D17,#REF!,0),1)&amp;" "&amp;INDEX(#REF!,MATCH('Rank Entité'!D17,#REF!,0),2),"")</f>
        <v/>
      </c>
      <c r="F17" s="5" t="str" cm="1">
        <f t="array" ref="F17">IFERROR(SMALL(IF(#REF!=$C17,#REF!),F$2),"HC")</f>
        <v>HC</v>
      </c>
      <c r="G17" s="5" t="str">
        <f>IFERROR(INDEX(#REF!,MATCH('Rank Entité'!F17,#REF!,0),1)&amp;" "&amp;INDEX(#REF!,MATCH('Rank Entité'!F17,#REF!,0),2),"")</f>
        <v/>
      </c>
      <c r="H17" s="5" t="str" cm="1">
        <f t="array" ref="H17">IFERROR(SMALL(IF(#REF!=$C17,#REF!),H$2),"HC")</f>
        <v>HC</v>
      </c>
      <c r="I17" s="5" t="str">
        <f>IFERROR(INDEX(#REF!,MATCH('Rank Entité'!H17,#REF!,0),1)&amp;" "&amp;INDEX(#REF!,MATCH('Rank Entité'!H17,#REF!,0),2),"")</f>
        <v/>
      </c>
      <c r="J17" s="5" t="str">
        <f t="shared" si="0"/>
        <v>HC</v>
      </c>
    </row>
    <row r="18" spans="3:10" x14ac:dyDescent="0.35">
      <c r="C18" t="s">
        <v>19</v>
      </c>
      <c r="D18" s="5" t="str" cm="1">
        <f t="array" ref="D18">IFERROR(SMALL(IF(#REF!=$C18,#REF!),D$2),"HC")</f>
        <v>HC</v>
      </c>
      <c r="E18" s="5" t="str">
        <f>IFERROR(INDEX(#REF!,MATCH('Rank Entité'!D18,#REF!,0),1)&amp;" "&amp;INDEX(#REF!,MATCH('Rank Entité'!D18,#REF!,0),2),"")</f>
        <v/>
      </c>
      <c r="F18" s="5" t="str" cm="1">
        <f t="array" ref="F18">IFERROR(SMALL(IF(#REF!=$C18,#REF!),F$2),"HC")</f>
        <v>HC</v>
      </c>
      <c r="G18" s="5" t="str">
        <f>IFERROR(INDEX(#REF!,MATCH('Rank Entité'!F18,#REF!,0),1)&amp;" "&amp;INDEX(#REF!,MATCH('Rank Entité'!F18,#REF!,0),2),"")</f>
        <v/>
      </c>
      <c r="H18" s="5" t="str" cm="1">
        <f t="array" ref="H18">IFERROR(SMALL(IF(#REF!=$C18,#REF!),H$2),"HC")</f>
        <v>HC</v>
      </c>
      <c r="I18" s="5" t="str">
        <f>IFERROR(INDEX(#REF!,MATCH('Rank Entité'!H18,#REF!,0),1)&amp;" "&amp;INDEX(#REF!,MATCH('Rank Entité'!H18,#REF!,0),2),"")</f>
        <v/>
      </c>
      <c r="J18" s="5" t="str">
        <f t="shared" si="0"/>
        <v>HC</v>
      </c>
    </row>
    <row r="19" spans="3:10" x14ac:dyDescent="0.35">
      <c r="C19" t="s">
        <v>20</v>
      </c>
      <c r="D19" s="5" t="str" cm="1">
        <f t="array" ref="D19">IFERROR(SMALL(IF(#REF!=$C19,#REF!),D$2),"HC")</f>
        <v>HC</v>
      </c>
      <c r="E19" s="5" t="str">
        <f>IFERROR(INDEX(#REF!,MATCH('Rank Entité'!D19,#REF!,0),1)&amp;" "&amp;INDEX(#REF!,MATCH('Rank Entité'!D19,#REF!,0),2),"")</f>
        <v/>
      </c>
      <c r="F19" s="5" t="str" cm="1">
        <f t="array" ref="F19">IFERROR(SMALL(IF(#REF!=$C19,#REF!),F$2),"HC")</f>
        <v>HC</v>
      </c>
      <c r="G19" s="5" t="str">
        <f>IFERROR(INDEX(#REF!,MATCH('Rank Entité'!F19,#REF!,0),1)&amp;" "&amp;INDEX(#REF!,MATCH('Rank Entité'!F19,#REF!,0),2),"")</f>
        <v/>
      </c>
      <c r="H19" s="5" t="str" cm="1">
        <f t="array" ref="H19">IFERROR(SMALL(IF(#REF!=$C19,#REF!),H$2),"HC")</f>
        <v>HC</v>
      </c>
      <c r="I19" s="5" t="str">
        <f>IFERROR(INDEX(#REF!,MATCH('Rank Entité'!H19,#REF!,0),1)&amp;" "&amp;INDEX(#REF!,MATCH('Rank Entité'!H19,#REF!,0),2),"")</f>
        <v/>
      </c>
      <c r="J19" s="5" t="str">
        <f t="shared" si="0"/>
        <v>HC</v>
      </c>
    </row>
    <row r="20" spans="3:10" x14ac:dyDescent="0.35">
      <c r="C20" t="s">
        <v>14</v>
      </c>
      <c r="D20" s="5" t="str" cm="1">
        <f t="array" ref="D20">IFERROR(SMALL(IF(#REF!=$C20,#REF!),D$2),"HC")</f>
        <v>HC</v>
      </c>
      <c r="E20" s="5" t="str">
        <f>IFERROR(INDEX(#REF!,MATCH('Rank Entité'!D20,#REF!,0),1)&amp;" "&amp;INDEX(#REF!,MATCH('Rank Entité'!D20,#REF!,0),2),"")</f>
        <v/>
      </c>
      <c r="F20" s="5" t="str" cm="1">
        <f t="array" ref="F20">IFERROR(SMALL(IF(#REF!=$C20,#REF!),F$2),"HC")</f>
        <v>HC</v>
      </c>
      <c r="G20" s="5" t="str">
        <f>IFERROR(INDEX(#REF!,MATCH('Rank Entité'!F20,#REF!,0),1)&amp;" "&amp;INDEX(#REF!,MATCH('Rank Entité'!F20,#REF!,0),2),"")</f>
        <v/>
      </c>
      <c r="H20" s="5" t="str" cm="1">
        <f t="array" ref="H20">IFERROR(SMALL(IF(#REF!=$C20,#REF!),H$2),"HC")</f>
        <v>HC</v>
      </c>
      <c r="I20" s="5" t="str">
        <f>IFERROR(INDEX(#REF!,MATCH('Rank Entité'!H20,#REF!,0),1)&amp;" "&amp;INDEX(#REF!,MATCH('Rank Entité'!H20,#REF!,0),2),"")</f>
        <v/>
      </c>
      <c r="J20" s="5" t="str">
        <f t="shared" si="0"/>
        <v>HC</v>
      </c>
    </row>
    <row r="21" spans="3:10" x14ac:dyDescent="0.35">
      <c r="C21" t="s">
        <v>21</v>
      </c>
      <c r="D21" s="5" t="str" cm="1">
        <f t="array" ref="D21">IFERROR(SMALL(IF(#REF!=$C21,#REF!),D$2),"HC")</f>
        <v>HC</v>
      </c>
      <c r="E21" s="5" t="str">
        <f>IFERROR(INDEX(#REF!,MATCH('Rank Entité'!D21,#REF!,0),1)&amp;" "&amp;INDEX(#REF!,MATCH('Rank Entité'!D21,#REF!,0),2),"")</f>
        <v/>
      </c>
      <c r="F21" s="5" t="str" cm="1">
        <f t="array" ref="F21">IFERROR(SMALL(IF(#REF!=$C21,#REF!),F$2),"HC")</f>
        <v>HC</v>
      </c>
      <c r="G21" s="5" t="str">
        <f>IFERROR(INDEX(#REF!,MATCH('Rank Entité'!F21,#REF!,0),1)&amp;" "&amp;INDEX(#REF!,MATCH('Rank Entité'!F21,#REF!,0),2),"")</f>
        <v/>
      </c>
      <c r="H21" s="5" t="str" cm="1">
        <f t="array" ref="H21">IFERROR(SMALL(IF(#REF!=$C21,#REF!),H$2),"HC")</f>
        <v>HC</v>
      </c>
      <c r="I21" s="5" t="str">
        <f>IFERROR(INDEX(#REF!,MATCH('Rank Entité'!H21,#REF!,0),1)&amp;" "&amp;INDEX(#REF!,MATCH('Rank Entité'!H21,#REF!,0),2),"")</f>
        <v/>
      </c>
      <c r="J21" s="5" t="str">
        <f t="shared" si="0"/>
        <v>HC</v>
      </c>
    </row>
    <row r="22" spans="3:10" x14ac:dyDescent="0.35">
      <c r="C22" t="s">
        <v>2</v>
      </c>
      <c r="D22" s="5" t="str" cm="1">
        <f t="array" ref="D22">IFERROR(SMALL(IF(#REF!=$C22,#REF!),D$2),"HC")</f>
        <v>HC</v>
      </c>
      <c r="E22" s="5" t="str">
        <f>IFERROR(INDEX(#REF!,MATCH('Rank Entité'!D22,#REF!,0),1)&amp;" "&amp;INDEX(#REF!,MATCH('Rank Entité'!D22,#REF!,0),2),"")</f>
        <v/>
      </c>
      <c r="F22" s="5" t="str" cm="1">
        <f t="array" ref="F22">IFERROR(SMALL(IF(#REF!=$C22,#REF!),F$2),"HC")</f>
        <v>HC</v>
      </c>
      <c r="G22" s="5" t="str">
        <f>IFERROR(INDEX(#REF!,MATCH('Rank Entité'!F22,#REF!,0),1)&amp;" "&amp;INDEX(#REF!,MATCH('Rank Entité'!F22,#REF!,0),2),"")</f>
        <v/>
      </c>
      <c r="H22" s="5" t="str" cm="1">
        <f t="array" ref="H22">IFERROR(SMALL(IF(#REF!=$C22,#REF!),H$2),"HC")</f>
        <v>HC</v>
      </c>
      <c r="I22" s="5" t="str">
        <f>IFERROR(INDEX(#REF!,MATCH('Rank Entité'!H22,#REF!,0),1)&amp;" "&amp;INDEX(#REF!,MATCH('Rank Entité'!H22,#REF!,0),2),"")</f>
        <v/>
      </c>
      <c r="J22" s="5" t="str">
        <f t="shared" si="0"/>
        <v>HC</v>
      </c>
    </row>
    <row r="23" spans="3:10" x14ac:dyDescent="0.35">
      <c r="C23" t="s">
        <v>8</v>
      </c>
      <c r="D23" s="5" t="str" cm="1">
        <f t="array" ref="D23">IFERROR(SMALL(IF(#REF!=$C23,#REF!),D$2),"HC")</f>
        <v>HC</v>
      </c>
      <c r="E23" s="5" t="str">
        <f>IFERROR(INDEX(#REF!,MATCH('Rank Entité'!D23,#REF!,0),1)&amp;" "&amp;INDEX(#REF!,MATCH('Rank Entité'!D23,#REF!,0),2),"")</f>
        <v/>
      </c>
      <c r="F23" s="5" t="str" cm="1">
        <f t="array" ref="F23">IFERROR(SMALL(IF(#REF!=$C23,#REF!),F$2),"HC")</f>
        <v>HC</v>
      </c>
      <c r="G23" s="5" t="str">
        <f>IFERROR(INDEX(#REF!,MATCH('Rank Entité'!F23,#REF!,0),1)&amp;" "&amp;INDEX(#REF!,MATCH('Rank Entité'!F23,#REF!,0),2),"")</f>
        <v/>
      </c>
      <c r="H23" s="5" t="str" cm="1">
        <f t="array" ref="H23">IFERROR(SMALL(IF(#REF!=$C23,#REF!),H$2),"HC")</f>
        <v>HC</v>
      </c>
      <c r="I23" s="5" t="str">
        <f>IFERROR(INDEX(#REF!,MATCH('Rank Entité'!H23,#REF!,0),1)&amp;" "&amp;INDEX(#REF!,MATCH('Rank Entité'!H23,#REF!,0),2),"")</f>
        <v/>
      </c>
      <c r="J23" s="5" t="str">
        <f t="shared" si="0"/>
        <v>HC</v>
      </c>
    </row>
    <row r="24" spans="3:10" x14ac:dyDescent="0.35">
      <c r="C24" t="s">
        <v>504</v>
      </c>
      <c r="D24" s="5" t="str" cm="1">
        <f t="array" ref="D24">IFERROR(SMALL(IF(#REF!=$C24,#REF!),D$2),"HC")</f>
        <v>HC</v>
      </c>
      <c r="E24" s="5" t="str">
        <f>IFERROR(INDEX(#REF!,MATCH('Rank Entité'!D24,#REF!,0),1)&amp;" "&amp;INDEX(#REF!,MATCH('Rank Entité'!D24,#REF!,0),2),"")</f>
        <v/>
      </c>
      <c r="F24" s="5" t="str" cm="1">
        <f t="array" ref="F24">IFERROR(SMALL(IF(#REF!=$C24,#REF!),F$2),"HC")</f>
        <v>HC</v>
      </c>
      <c r="G24" s="5" t="str">
        <f>IFERROR(INDEX(#REF!,MATCH('Rank Entité'!F24,#REF!,0),1)&amp;" "&amp;INDEX(#REF!,MATCH('Rank Entité'!F24,#REF!,0),2),"")</f>
        <v/>
      </c>
      <c r="H24" s="5" t="str" cm="1">
        <f t="array" ref="H24">IFERROR(SMALL(IF(#REF!=$C24,#REF!),H$2),"HC")</f>
        <v>HC</v>
      </c>
      <c r="I24" s="5" t="str">
        <f>IFERROR(INDEX(#REF!,MATCH('Rank Entité'!H24,#REF!,0),1)&amp;" "&amp;INDEX(#REF!,MATCH('Rank Entité'!H24,#REF!,0),2),"")</f>
        <v/>
      </c>
      <c r="J24" s="5" t="str">
        <f t="shared" si="0"/>
        <v>HC</v>
      </c>
    </row>
    <row r="25" spans="3:10" x14ac:dyDescent="0.35">
      <c r="C25" t="s">
        <v>3</v>
      </c>
      <c r="D25" s="5" t="str" cm="1">
        <f t="array" ref="D25">IFERROR(SMALL(IF(#REF!=$C25,#REF!),D$2),"HC")</f>
        <v>HC</v>
      </c>
      <c r="E25" s="5" t="str">
        <f>IFERROR(INDEX(#REF!,MATCH('Rank Entité'!D25,#REF!,0),1)&amp;" "&amp;INDEX(#REF!,MATCH('Rank Entité'!D25,#REF!,0),2),"")</f>
        <v/>
      </c>
      <c r="F25" s="5" t="str" cm="1">
        <f t="array" ref="F25">IFERROR(SMALL(IF(#REF!=$C25,#REF!),F$2),"HC")</f>
        <v>HC</v>
      </c>
      <c r="G25" s="5" t="str">
        <f>IFERROR(INDEX(#REF!,MATCH('Rank Entité'!F25,#REF!,0),1)&amp;" "&amp;INDEX(#REF!,MATCH('Rank Entité'!F25,#REF!,0),2),"")</f>
        <v/>
      </c>
      <c r="H25" s="5" t="str" cm="1">
        <f t="array" ref="H25">IFERROR(SMALL(IF(#REF!=$C25,#REF!),H$2),"HC")</f>
        <v>HC</v>
      </c>
      <c r="I25" s="5" t="str">
        <f>IFERROR(INDEX(#REF!,MATCH('Rank Entité'!H25,#REF!,0),1)&amp;" "&amp;INDEX(#REF!,MATCH('Rank Entité'!H25,#REF!,0),2),"")</f>
        <v/>
      </c>
      <c r="J25" s="5" t="str">
        <f t="shared" si="0"/>
        <v>HC</v>
      </c>
    </row>
    <row r="26" spans="3:10" x14ac:dyDescent="0.35">
      <c r="C26" t="s">
        <v>27</v>
      </c>
      <c r="D26" s="5" t="str" cm="1">
        <f t="array" ref="D26">IFERROR(SMALL(IF(#REF!=$C26,#REF!),D$2),"HC")</f>
        <v>HC</v>
      </c>
      <c r="E26" s="5" t="str">
        <f>IFERROR(INDEX(#REF!,MATCH('Rank Entité'!D26,#REF!,0),1)&amp;" "&amp;INDEX(#REF!,MATCH('Rank Entité'!D26,#REF!,0),2),"")</f>
        <v/>
      </c>
      <c r="F26" s="5" t="str" cm="1">
        <f t="array" ref="F26">IFERROR(SMALL(IF(#REF!=$C26,#REF!),F$2),"HC")</f>
        <v>HC</v>
      </c>
      <c r="G26" s="5" t="str">
        <f>IFERROR(INDEX(#REF!,MATCH('Rank Entité'!F26,#REF!,0),1)&amp;" "&amp;INDEX(#REF!,MATCH('Rank Entité'!F26,#REF!,0),2),"")</f>
        <v/>
      </c>
      <c r="H26" s="5" t="str" cm="1">
        <f t="array" ref="H26">IFERROR(SMALL(IF(#REF!=$C26,#REF!),H$2),"HC")</f>
        <v>HC</v>
      </c>
      <c r="I26" s="5" t="str">
        <f>IFERROR(INDEX(#REF!,MATCH('Rank Entité'!H26,#REF!,0),1)&amp;" "&amp;INDEX(#REF!,MATCH('Rank Entité'!H26,#REF!,0),2),"")</f>
        <v/>
      </c>
      <c r="J26" s="5" t="str">
        <f t="shared" si="0"/>
        <v>HC</v>
      </c>
    </row>
    <row r="27" spans="3:10" x14ac:dyDescent="0.35">
      <c r="C27" t="s">
        <v>9</v>
      </c>
      <c r="D27" s="5" t="str" cm="1">
        <f t="array" ref="D27">IFERROR(SMALL(IF(#REF!=$C27,#REF!),D$2),"HC")</f>
        <v>HC</v>
      </c>
      <c r="E27" s="5" t="str">
        <f>IFERROR(INDEX(#REF!,MATCH('Rank Entité'!D27,#REF!,0),1)&amp;" "&amp;INDEX(#REF!,MATCH('Rank Entité'!D27,#REF!,0),2),"")</f>
        <v/>
      </c>
      <c r="F27" s="5" t="str" cm="1">
        <f t="array" ref="F27">IFERROR(SMALL(IF(#REF!=$C27,#REF!),F$2),"HC")</f>
        <v>HC</v>
      </c>
      <c r="G27" s="5" t="str">
        <f>IFERROR(INDEX(#REF!,MATCH('Rank Entité'!F27,#REF!,0),1)&amp;" "&amp;INDEX(#REF!,MATCH('Rank Entité'!F27,#REF!,0),2),"")</f>
        <v/>
      </c>
      <c r="H27" s="5" t="str" cm="1">
        <f t="array" ref="H27">IFERROR(SMALL(IF(#REF!=$C27,#REF!),H$2),"HC")</f>
        <v>HC</v>
      </c>
      <c r="I27" s="5" t="str">
        <f>IFERROR(INDEX(#REF!,MATCH('Rank Entité'!H27,#REF!,0),1)&amp;" "&amp;INDEX(#REF!,MATCH('Rank Entité'!H27,#REF!,0),2),"")</f>
        <v/>
      </c>
      <c r="J27" s="5" t="str">
        <f t="shared" si="0"/>
        <v>HC</v>
      </c>
    </row>
    <row r="28" spans="3:10" x14ac:dyDescent="0.35">
      <c r="C28" t="s">
        <v>25</v>
      </c>
      <c r="D28" s="5" t="str" cm="1">
        <f t="array" ref="D28">IFERROR(SMALL(IF(#REF!=$C28,#REF!),D$2),"HC")</f>
        <v>HC</v>
      </c>
      <c r="E28" s="5" t="str">
        <f>IFERROR(INDEX(#REF!,MATCH('Rank Entité'!D28,#REF!,0),1)&amp;" "&amp;INDEX(#REF!,MATCH('Rank Entité'!D28,#REF!,0),2),"")</f>
        <v/>
      </c>
      <c r="F28" s="5" t="str" cm="1">
        <f t="array" ref="F28">IFERROR(SMALL(IF(#REF!=$C28,#REF!),F$2),"HC")</f>
        <v>HC</v>
      </c>
      <c r="G28" s="5" t="str">
        <f>IFERROR(INDEX(#REF!,MATCH('Rank Entité'!F28,#REF!,0),1)&amp;" "&amp;INDEX(#REF!,MATCH('Rank Entité'!F28,#REF!,0),2),"")</f>
        <v/>
      </c>
      <c r="H28" s="5" t="str" cm="1">
        <f t="array" ref="H28">IFERROR(SMALL(IF(#REF!=$C28,#REF!),H$2),"HC")</f>
        <v>HC</v>
      </c>
      <c r="I28" s="5" t="str">
        <f>IFERROR(INDEX(#REF!,MATCH('Rank Entité'!H28,#REF!,0),1)&amp;" "&amp;INDEX(#REF!,MATCH('Rank Entité'!H28,#REF!,0),2),"")</f>
        <v/>
      </c>
      <c r="J28" s="5" t="str">
        <f t="shared" si="0"/>
        <v>HC</v>
      </c>
    </row>
    <row r="29" spans="3:10" x14ac:dyDescent="0.35">
      <c r="C29" t="s">
        <v>13</v>
      </c>
      <c r="D29" s="5" t="str" cm="1">
        <f t="array" ref="D29">IFERROR(SMALL(IF(#REF!=$C29,#REF!),D$2),"HC")</f>
        <v>HC</v>
      </c>
      <c r="E29" s="5" t="str">
        <f>IFERROR(INDEX(#REF!,MATCH('Rank Entité'!D29,#REF!,0),1)&amp;" "&amp;INDEX(#REF!,MATCH('Rank Entité'!D29,#REF!,0),2),"")</f>
        <v/>
      </c>
      <c r="F29" s="5" t="str" cm="1">
        <f t="array" ref="F29">IFERROR(SMALL(IF(#REF!=$C29,#REF!),F$2),"HC")</f>
        <v>HC</v>
      </c>
      <c r="G29" s="5" t="str">
        <f>IFERROR(INDEX(#REF!,MATCH('Rank Entité'!F29,#REF!,0),1)&amp;" "&amp;INDEX(#REF!,MATCH('Rank Entité'!F29,#REF!,0),2),"")</f>
        <v/>
      </c>
      <c r="H29" s="5" t="str" cm="1">
        <f t="array" ref="H29">IFERROR(SMALL(IF(#REF!=$C29,#REF!),H$2),"HC")</f>
        <v>HC</v>
      </c>
      <c r="I29" s="5" t="str">
        <f>IFERROR(INDEX(#REF!,MATCH('Rank Entité'!H29,#REF!,0),1)&amp;" "&amp;INDEX(#REF!,MATCH('Rank Entité'!H29,#REF!,0),2),"")</f>
        <v/>
      </c>
      <c r="J29" s="5" t="str">
        <f t="shared" si="0"/>
        <v>HC</v>
      </c>
    </row>
    <row r="30" spans="3:10" x14ac:dyDescent="0.35">
      <c r="C30" t="s">
        <v>18</v>
      </c>
      <c r="D30" s="5" t="str" cm="1">
        <f t="array" ref="D30">IFERROR(SMALL(IF(#REF!=$C30,#REF!),D$2),"HC")</f>
        <v>HC</v>
      </c>
      <c r="E30" s="5" t="str">
        <f>IFERROR(INDEX(#REF!,MATCH('Rank Entité'!D30,#REF!,0),1)&amp;" "&amp;INDEX(#REF!,MATCH('Rank Entité'!D30,#REF!,0),2),"")</f>
        <v/>
      </c>
      <c r="F30" s="5" t="str" cm="1">
        <f t="array" ref="F30">IFERROR(SMALL(IF(#REF!=$C30,#REF!),F$2),"HC")</f>
        <v>HC</v>
      </c>
      <c r="G30" s="5" t="str">
        <f>IFERROR(INDEX(#REF!,MATCH('Rank Entité'!F30,#REF!,0),1)&amp;" "&amp;INDEX(#REF!,MATCH('Rank Entité'!F30,#REF!,0),2),"")</f>
        <v/>
      </c>
      <c r="H30" s="5" t="str" cm="1">
        <f t="array" ref="H30">IFERROR(SMALL(IF(#REF!=$C30,#REF!),H$2),"HC")</f>
        <v>HC</v>
      </c>
      <c r="I30" s="5" t="str">
        <f>IFERROR(INDEX(#REF!,MATCH('Rank Entité'!H30,#REF!,0),1)&amp;" "&amp;INDEX(#REF!,MATCH('Rank Entité'!H30,#REF!,0),2),"")</f>
        <v/>
      </c>
      <c r="J30" s="5" t="str">
        <f t="shared" si="0"/>
        <v>HC</v>
      </c>
    </row>
    <row r="31" spans="3:10" x14ac:dyDescent="0.35">
      <c r="C31" t="s">
        <v>24</v>
      </c>
      <c r="D31" s="5" t="str" cm="1">
        <f t="array" ref="D31">IFERROR(SMALL(IF(#REF!=$C31,#REF!),D$2),"HC")</f>
        <v>HC</v>
      </c>
      <c r="E31" s="5" t="str">
        <f>IFERROR(INDEX(#REF!,MATCH('Rank Entité'!D31,#REF!,0),1)&amp;" "&amp;INDEX(#REF!,MATCH('Rank Entité'!D31,#REF!,0),2),"")</f>
        <v/>
      </c>
      <c r="F31" s="5" t="str" cm="1">
        <f t="array" ref="F31">IFERROR(SMALL(IF(#REF!=$C31,#REF!),F$2),"HC")</f>
        <v>HC</v>
      </c>
      <c r="G31" s="5" t="str">
        <f>IFERROR(INDEX(#REF!,MATCH('Rank Entité'!F31,#REF!,0),1)&amp;" "&amp;INDEX(#REF!,MATCH('Rank Entité'!F31,#REF!,0),2),"")</f>
        <v/>
      </c>
      <c r="H31" s="5" t="str" cm="1">
        <f t="array" ref="H31">IFERROR(SMALL(IF(#REF!=$C31,#REF!),H$2),"HC")</f>
        <v>HC</v>
      </c>
      <c r="I31" s="5" t="str">
        <f>IFERROR(INDEX(#REF!,MATCH('Rank Entité'!H31,#REF!,0),1)&amp;" "&amp;INDEX(#REF!,MATCH('Rank Entité'!H31,#REF!,0),2),"")</f>
        <v/>
      </c>
      <c r="J31" s="5" t="str">
        <f t="shared" si="0"/>
        <v>HC</v>
      </c>
    </row>
    <row r="32" spans="3:10" x14ac:dyDescent="0.35">
      <c r="C32" t="s">
        <v>6</v>
      </c>
      <c r="D32" s="5" t="str" cm="1">
        <f t="array" ref="D32">IFERROR(SMALL(IF(#REF!=$C32,#REF!),D$2),"HC")</f>
        <v>HC</v>
      </c>
      <c r="E32" s="5" t="str">
        <f>IFERROR(INDEX(#REF!,MATCH('Rank Entité'!D32,#REF!,0),1)&amp;" "&amp;INDEX(#REF!,MATCH('Rank Entité'!D32,#REF!,0),2),"")</f>
        <v/>
      </c>
      <c r="F32" s="5" t="str" cm="1">
        <f t="array" ref="F32">IFERROR(SMALL(IF(#REF!=$C32,#REF!),F$2),"HC")</f>
        <v>HC</v>
      </c>
      <c r="G32" s="5" t="str">
        <f>IFERROR(INDEX(#REF!,MATCH('Rank Entité'!F32,#REF!,0),1)&amp;" "&amp;INDEX(#REF!,MATCH('Rank Entité'!F32,#REF!,0),2),"")</f>
        <v/>
      </c>
      <c r="H32" s="5" t="str" cm="1">
        <f t="array" ref="H32">IFERROR(SMALL(IF(#REF!=$C32,#REF!),H$2),"HC")</f>
        <v>HC</v>
      </c>
      <c r="I32" s="5" t="str">
        <f>IFERROR(INDEX(#REF!,MATCH('Rank Entité'!H32,#REF!,0),1)&amp;" "&amp;INDEX(#REF!,MATCH('Rank Entité'!H32,#REF!,0),2),"")</f>
        <v/>
      </c>
      <c r="J32" s="5" t="str">
        <f t="shared" si="0"/>
        <v>HC</v>
      </c>
    </row>
    <row r="33" spans="3:10" x14ac:dyDescent="0.35">
      <c r="C33" t="s">
        <v>11</v>
      </c>
      <c r="D33" s="5" t="str" cm="1">
        <f t="array" ref="D33">IFERROR(SMALL(IF(#REF!=$C33,#REF!),D$2),"HC")</f>
        <v>HC</v>
      </c>
      <c r="E33" s="5" t="str">
        <f>IFERROR(INDEX(#REF!,MATCH('Rank Entité'!D33,#REF!,0),1)&amp;" "&amp;INDEX(#REF!,MATCH('Rank Entité'!D33,#REF!,0),2),"")</f>
        <v/>
      </c>
      <c r="F33" s="5" t="str" cm="1">
        <f t="array" ref="F33">IFERROR(SMALL(IF(#REF!=$C33,#REF!),F$2),"HC")</f>
        <v>HC</v>
      </c>
      <c r="G33" s="5" t="str">
        <f>IFERROR(INDEX(#REF!,MATCH('Rank Entité'!F33,#REF!,0),1)&amp;" "&amp;INDEX(#REF!,MATCH('Rank Entité'!F33,#REF!,0),2),"")</f>
        <v/>
      </c>
      <c r="H33" s="5" t="str" cm="1">
        <f t="array" ref="H33">IFERROR(SMALL(IF(#REF!=$C33,#REF!),H$2),"HC")</f>
        <v>HC</v>
      </c>
      <c r="I33" s="5" t="str">
        <f>IFERROR(INDEX(#REF!,MATCH('Rank Entité'!H33,#REF!,0),1)&amp;" "&amp;INDEX(#REF!,MATCH('Rank Entité'!H33,#REF!,0),2),"")</f>
        <v/>
      </c>
      <c r="J33" s="5" t="str">
        <f t="shared" si="0"/>
        <v>HC</v>
      </c>
    </row>
  </sheetData>
  <autoFilter ref="C2:J2" xr:uid="{CFB1A703-9ECE-4E27-9644-EC740E22B618}">
    <sortState xmlns:xlrd2="http://schemas.microsoft.com/office/spreadsheetml/2017/richdata2" ref="C3:J33">
      <sortCondition ref="J2"/>
    </sortState>
  </autoFilter>
  <mergeCells count="1">
    <mergeCell ref="C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59A3E-E18A-4322-B65E-2329A183FDA5}">
  <dimension ref="C3:G7"/>
  <sheetViews>
    <sheetView workbookViewId="0">
      <selection activeCell="D21" sqref="D21"/>
    </sheetView>
  </sheetViews>
  <sheetFormatPr baseColWidth="10" defaultRowHeight="15.5" x14ac:dyDescent="0.35"/>
  <cols>
    <col min="4" max="6" width="10.58203125" style="1"/>
  </cols>
  <sheetData>
    <row r="3" spans="3:7" x14ac:dyDescent="0.35">
      <c r="C3" t="s">
        <v>517</v>
      </c>
      <c r="E3" s="1">
        <f>+D4-1</f>
        <v>19633</v>
      </c>
      <c r="F3" s="1">
        <v>19603</v>
      </c>
      <c r="G3" t="str">
        <f>IF(F3&gt;$D$7,$C$7,IF(F3&gt;$D$6,$C$6,IF(F3&gt;$D$5,$C$5,IF(F3&gt;$D$4,$C$4,IF(F3&lt;$D$4,$C$3,0)))))</f>
        <v>M4</v>
      </c>
    </row>
    <row r="4" spans="3:7" x14ac:dyDescent="0.35">
      <c r="C4" s="10" t="s">
        <v>518</v>
      </c>
      <c r="D4" s="1">
        <v>19634</v>
      </c>
      <c r="E4" s="1">
        <f t="shared" ref="E4:E6" si="0">+D5-1</f>
        <v>23285</v>
      </c>
      <c r="G4" s="1"/>
    </row>
    <row r="5" spans="3:7" x14ac:dyDescent="0.35">
      <c r="C5" s="10" t="s">
        <v>519</v>
      </c>
      <c r="D5" s="1">
        <v>23286</v>
      </c>
      <c r="E5" s="1">
        <f t="shared" si="0"/>
        <v>26938</v>
      </c>
    </row>
    <row r="6" spans="3:7" x14ac:dyDescent="0.35">
      <c r="C6" s="11" t="s">
        <v>520</v>
      </c>
      <c r="D6" s="1">
        <v>26939</v>
      </c>
      <c r="E6" s="1">
        <f t="shared" si="0"/>
        <v>30590</v>
      </c>
    </row>
    <row r="7" spans="3:7" x14ac:dyDescent="0.35">
      <c r="C7" t="s">
        <v>521</v>
      </c>
      <c r="D7" s="1">
        <v>30591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6C86D-8A26-4591-A3F6-30E139735215}">
  <dimension ref="A2:AP33"/>
  <sheetViews>
    <sheetView topLeftCell="W1" workbookViewId="0">
      <selection activeCell="AA6" sqref="AA6"/>
    </sheetView>
  </sheetViews>
  <sheetFormatPr baseColWidth="10" defaultRowHeight="15.5" x14ac:dyDescent="0.35"/>
  <cols>
    <col min="1" max="1" width="20.25" bestFit="1" customWidth="1"/>
    <col min="3" max="3" width="25.75" bestFit="1" customWidth="1"/>
  </cols>
  <sheetData>
    <row r="2" spans="1:42" x14ac:dyDescent="0.35">
      <c r="A2" s="29" t="s">
        <v>552</v>
      </c>
      <c r="B2" s="30" t="s">
        <v>532</v>
      </c>
      <c r="C2" s="31" t="s">
        <v>535</v>
      </c>
      <c r="D2" s="30" t="s">
        <v>533</v>
      </c>
      <c r="E2" s="31" t="s">
        <v>536</v>
      </c>
      <c r="F2" s="30" t="s">
        <v>534</v>
      </c>
      <c r="G2" s="31" t="s">
        <v>537</v>
      </c>
      <c r="H2" s="30" t="s">
        <v>548</v>
      </c>
      <c r="I2" s="32" t="s">
        <v>549</v>
      </c>
      <c r="L2" s="29" t="s">
        <v>552</v>
      </c>
      <c r="M2" s="30" t="s">
        <v>532</v>
      </c>
      <c r="N2" s="31" t="s">
        <v>535</v>
      </c>
      <c r="O2" s="30" t="s">
        <v>533</v>
      </c>
      <c r="P2" s="31" t="s">
        <v>536</v>
      </c>
      <c r="Q2" s="30" t="s">
        <v>534</v>
      </c>
      <c r="R2" s="31" t="s">
        <v>537</v>
      </c>
      <c r="S2" s="30" t="s">
        <v>548</v>
      </c>
      <c r="T2" s="32" t="s">
        <v>549</v>
      </c>
      <c r="W2" s="29" t="s">
        <v>552</v>
      </c>
      <c r="X2" s="30" t="s">
        <v>532</v>
      </c>
      <c r="Y2" s="31" t="s">
        <v>535</v>
      </c>
      <c r="Z2" s="30" t="s">
        <v>533</v>
      </c>
      <c r="AA2" s="31" t="s">
        <v>536</v>
      </c>
      <c r="AB2" s="30" t="s">
        <v>534</v>
      </c>
      <c r="AC2" s="31" t="s">
        <v>537</v>
      </c>
      <c r="AD2" s="30" t="s">
        <v>548</v>
      </c>
      <c r="AE2" s="32" t="s">
        <v>549</v>
      </c>
      <c r="AH2" s="29" t="s">
        <v>552</v>
      </c>
      <c r="AI2" s="30" t="s">
        <v>532</v>
      </c>
      <c r="AJ2" s="31" t="s">
        <v>535</v>
      </c>
      <c r="AK2" s="30" t="s">
        <v>533</v>
      </c>
      <c r="AL2" s="31" t="s">
        <v>536</v>
      </c>
      <c r="AM2" s="30" t="s">
        <v>534</v>
      </c>
      <c r="AN2" s="31" t="s">
        <v>537</v>
      </c>
      <c r="AO2" s="30" t="s">
        <v>548</v>
      </c>
      <c r="AP2" s="32" t="s">
        <v>549</v>
      </c>
    </row>
    <row r="3" spans="1:42" x14ac:dyDescent="0.35">
      <c r="A3" s="24" t="s">
        <v>1685</v>
      </c>
      <c r="B3" s="34" cm="1">
        <f t="array" ref="B3">IFERROR(SMALL(IF(Résultats!$J:$J=$A3,Résultats!$O:$O,"err"),$B$2),"HC")</f>
        <v>6.6307870370370364E-2</v>
      </c>
      <c r="C3" s="34" t="str">
        <f>_xlfn.XLOOKUP(B3,Résultats!$O:$O,Résultats!$C:$C)</f>
        <v>MOREL LISA</v>
      </c>
      <c r="D3" s="34" cm="1">
        <f t="array" ref="D3">IFERROR(SMALL(IF(Résultats!$J:$J=$A3,Résultats!$O:$O,"err"),$D$2),"HC")</f>
        <v>8.2199074074074077E-2</v>
      </c>
      <c r="E3" s="34" t="str">
        <f>_xlfn.XLOOKUP(D3,Résultats!$O:$O,Résultats!$C:$C)</f>
        <v>STECKIEWIEZ ANAIS</v>
      </c>
      <c r="F3" s="34" cm="1">
        <f t="array" ref="F3">IFERROR(SMALL(IF(Résultats!$J:$J=$A3,Résultats!$O:$O,"err"),$F$2),"HC")</f>
        <v>8.4768518518518521E-2</v>
      </c>
      <c r="G3" s="34" t="str">
        <f>_xlfn.XLOOKUP(F3,Résultats!$O:$O,Résultats!$C:$C)</f>
        <v>BOUTOILLE FLORE</v>
      </c>
      <c r="H3" s="34">
        <f t="shared" ref="H3:H15" si="0">IFERROR(+B3+D3+F3,"HC")</f>
        <v>0.23327546296296298</v>
      </c>
      <c r="I3" s="35" t="str">
        <f t="shared" ref="I3:I15" si="1">IFERROR(IF(F3="HC",D3+B3,"HC"),"HC")</f>
        <v>HC</v>
      </c>
      <c r="L3" s="24" t="s">
        <v>1699</v>
      </c>
      <c r="M3" s="34" cm="1">
        <f t="array" ref="M3">IFERROR(SMALL(IF(Résultats!$J:$J=$L3,Résultats!$O:$O,"err"),M$2),"HC")</f>
        <v>6.9328703703703698E-2</v>
      </c>
      <c r="N3" s="34" t="str">
        <f>_xlfn.XLOOKUP(M3,Résultats!$O:$O,Résultats!$C:$C)</f>
        <v>MAILLET ALICE</v>
      </c>
      <c r="O3" s="34" cm="1">
        <f t="array" ref="O3">IFERROR(SMALL(IF(Résultats!$J:$J=$L3,Résultats!$O:$O,"err"),O$2),"HC")</f>
        <v>8.5092592592592595E-2</v>
      </c>
      <c r="P3" s="34" t="str">
        <f>_xlfn.XLOOKUP(O3,Résultats!$O:$O,Résultats!$C:$C)</f>
        <v>PALAZZO STEPHANIE</v>
      </c>
      <c r="Q3" s="34" cm="1">
        <f t="array" ref="Q3">IFERROR(SMALL(IF(Résultats!$J:$J=$L3,Résultats!$O:$O,"err"),Q$2),"HC")</f>
        <v>9.256944444444444E-2</v>
      </c>
      <c r="R3" s="34" t="str">
        <f>_xlfn.XLOOKUP(Q3,Résultats!$O:$O,Résultats!$C:$C)</f>
        <v>CHELIBANE CHAFYA</v>
      </c>
      <c r="S3" s="34">
        <f t="shared" ref="S3:S13" si="2">IFERROR(+M3+O3+Q3,"HC")</f>
        <v>0.24699074074074073</v>
      </c>
      <c r="T3" s="35" t="str">
        <f>IFERROR(IF('equipe F'!$Q3="HC",'equipe F'!$M3+'equipe F'!$O3,"HC"),"HC")</f>
        <v>HC</v>
      </c>
      <c r="W3" s="24" t="s">
        <v>1745</v>
      </c>
      <c r="X3" s="34" cm="1">
        <f t="array" ref="X3">IFERROR(SMALL(IF(Résultats!$J:$J=$W3,Résultats!$O:$O,"err"),X$2),"HC")</f>
        <v>7.9259259259259265E-2</v>
      </c>
      <c r="Y3" s="34" t="str">
        <f>_xlfn.XLOOKUP(X3,Résultats!$O:$O,Résultats!$C:$C)</f>
        <v>RENAULT CHRYSTELE</v>
      </c>
      <c r="Z3" s="34" cm="1">
        <f t="array" ref="Z3">IFERROR(SMALL(IF(Résultats!$J:$J=$W3,Résultats!$O:$O,"err"),Z$2),"HC")</f>
        <v>9.0972222222222218E-2</v>
      </c>
      <c r="AA3" s="34" t="str">
        <f>_xlfn.XLOOKUP(Z3,Résultats!$O:$O,Résultats!$C:$C)</f>
        <v>LE PREGASSIN NATHALIE</v>
      </c>
      <c r="AB3" s="34" t="str" cm="1">
        <f t="array" ref="AB3">IFERROR(SMALL(IF(Résultats!$J:$J=$W3,Résultats!$O:$O,"err"),AB$2),"HC")</f>
        <v>HC</v>
      </c>
      <c r="AC3" s="34" t="e">
        <f>_xlfn.XLOOKUP(AB3,Résultats!$O:$O,Résultats!$C:$C)</f>
        <v>#N/A</v>
      </c>
      <c r="AD3" s="34" t="str">
        <f t="shared" ref="AD3:AD15" si="3">IFERROR(+X3+Z3+AB3,"HC")</f>
        <v>HC</v>
      </c>
      <c r="AE3" s="35">
        <f>IFERROR(IF('equipe F'!$AB3="HC",'equipe F'!$X3+'equipe F'!$Z3,"HC"),"HC")</f>
        <v>0.17023148148148148</v>
      </c>
      <c r="AH3" s="33"/>
      <c r="AI3" s="34"/>
      <c r="AJ3" s="34"/>
      <c r="AK3" s="34"/>
      <c r="AL3" s="34"/>
      <c r="AM3" s="34"/>
      <c r="AN3" s="34"/>
      <c r="AO3" s="34"/>
      <c r="AP3" s="35"/>
    </row>
    <row r="4" spans="1:42" x14ac:dyDescent="0.35">
      <c r="A4" s="24" t="s">
        <v>1702</v>
      </c>
      <c r="B4" s="34" cm="1">
        <f t="array" ref="B4">IFERROR(SMALL(IF(Résultats!$J:$J=$A4,Résultats!$O:$O,"err"),$B$2),"HC")</f>
        <v>7.0937500000000001E-2</v>
      </c>
      <c r="C4" s="34" t="str">
        <f>_xlfn.XLOOKUP(B4,Résultats!$O:$O,Résultats!$C:$C)</f>
        <v>MATHEY AMANDINE</v>
      </c>
      <c r="D4" s="34" cm="1">
        <f t="array" ref="D4">IFERROR(SMALL(IF(Résultats!$J:$J=$A4,Résultats!$O:$O,"err"),$D$2),"HC")</f>
        <v>7.2858796296296297E-2</v>
      </c>
      <c r="E4" s="34" t="str">
        <f>_xlfn.XLOOKUP(D4,Résultats!$O:$O,Résultats!$C:$C)</f>
        <v>MATHEVET OPHÉLIE</v>
      </c>
      <c r="F4" s="34" cm="1">
        <f t="array" ref="F4">IFERROR(SMALL(IF(Résultats!$J:$J=$A4,Résultats!$O:$O,"err"),$F$2),"HC")</f>
        <v>8.8506944444444444E-2</v>
      </c>
      <c r="G4" s="34" t="str">
        <f>_xlfn.XLOOKUP(F4,Résultats!$O:$O,Résultats!$C:$C)</f>
        <v>FERRO CAROLINE</v>
      </c>
      <c r="H4" s="34">
        <f t="shared" si="0"/>
        <v>0.23230324074074077</v>
      </c>
      <c r="I4" s="35" t="str">
        <f t="shared" si="1"/>
        <v>HC</v>
      </c>
      <c r="L4" s="24" t="s">
        <v>1710</v>
      </c>
      <c r="M4" s="34" cm="1">
        <f t="array" ref="M4">IFERROR(SMALL(IF(Résultats!$J:$J=$L4,Résultats!$O:$O,"err"),M$2),"HC")</f>
        <v>7.2974537037037032E-2</v>
      </c>
      <c r="N4" s="34" t="str">
        <f>_xlfn.XLOOKUP(M4,Résultats!$O:$O,Résultats!$C:$C)</f>
        <v>LAROCHE MANON</v>
      </c>
      <c r="O4" s="34" cm="1">
        <f t="array" ref="O4">IFERROR(SMALL(IF(Résultats!$J:$J=$L4,Résultats!$O:$O,"err"),O$2),"HC")</f>
        <v>9.0138888888888893E-2</v>
      </c>
      <c r="P4" s="34" t="str">
        <f>_xlfn.XLOOKUP(O4,Résultats!$O:$O,Résultats!$C:$C)</f>
        <v>CENTENO DELPHINE</v>
      </c>
      <c r="Q4" s="34" t="str" cm="1">
        <f t="array" ref="Q4">IFERROR(SMALL(IF(Résultats!$J:$J=$L4,Résultats!$O:$O,"err"),Q$2),"HC")</f>
        <v>HC</v>
      </c>
      <c r="R4" s="34" t="e">
        <f>_xlfn.XLOOKUP(Q4,Résultats!$O:$O,Résultats!$C:$C)</f>
        <v>#N/A</v>
      </c>
      <c r="S4" s="37" t="str">
        <f t="shared" si="2"/>
        <v>HC</v>
      </c>
      <c r="T4" s="38">
        <f>IFERROR(IF('equipe F'!$Q4="HC",'equipe F'!$M4+'equipe F'!$O4,"HC"),"HC")</f>
        <v>0.16311342592592593</v>
      </c>
      <c r="W4" s="24" t="s">
        <v>1746</v>
      </c>
      <c r="X4" s="34" cm="1">
        <f t="array" ref="X4">IFERROR(SMALL(IF(Résultats!$J:$J=$W4,Résultats!$O:$O,"err"),X$2),"HC")</f>
        <v>7.9328703703703707E-2</v>
      </c>
      <c r="Y4" s="34" t="str">
        <f>_xlfn.XLOOKUP(X4,Résultats!$O:$O,Résultats!$C:$C)</f>
        <v>BONNEAU MAGALI</v>
      </c>
      <c r="Z4" s="34" t="str" cm="1">
        <f t="array" ref="Z4">IFERROR(SMALL(IF(Résultats!$J:$J=$W4,Résultats!$O:$O,"err"),Z$2),"HC")</f>
        <v>HC</v>
      </c>
      <c r="AA4" s="34" t="e">
        <f>_xlfn.XLOOKUP(Z4,Résultats!$O:$O,Résultats!$C:$C)</f>
        <v>#N/A</v>
      </c>
      <c r="AB4" s="34" t="str" cm="1">
        <f t="array" ref="AB4">IFERROR(SMALL(IF(Résultats!$J:$J=$W4,Résultats!$O:$O,"err"),AB$2),"HC")</f>
        <v>HC</v>
      </c>
      <c r="AC4" s="34" t="e">
        <f>_xlfn.XLOOKUP(AB4,Résultats!$O:$O,Résultats!$C:$C)</f>
        <v>#N/A</v>
      </c>
      <c r="AD4" s="37" t="str">
        <f t="shared" si="3"/>
        <v>HC</v>
      </c>
      <c r="AE4" s="38" t="str">
        <f>IFERROR(IF('equipe F'!$AB4="HC",'equipe F'!$X4+'equipe F'!$Z4,"HC"),"HC")</f>
        <v>HC</v>
      </c>
      <c r="AH4" s="36"/>
      <c r="AI4" s="37"/>
      <c r="AJ4" s="37"/>
      <c r="AK4" s="37"/>
      <c r="AL4" s="37"/>
      <c r="AM4" s="37"/>
      <c r="AN4" s="37"/>
      <c r="AO4" s="37"/>
      <c r="AP4" s="38"/>
    </row>
    <row r="5" spans="1:42" x14ac:dyDescent="0.35">
      <c r="A5" s="24" t="s">
        <v>1704</v>
      </c>
      <c r="B5" s="34" cm="1">
        <f t="array" ref="B5">IFERROR(SMALL(IF(Résultats!$J:$J=$A5,Résultats!$O:$O,"err"),$B$2),"HC")</f>
        <v>7.2013888888888891E-2</v>
      </c>
      <c r="C5" s="34" t="str">
        <f>_xlfn.XLOOKUP(B5,Résultats!$O:$O,Résultats!$C:$C)</f>
        <v>NYS CÉLIA</v>
      </c>
      <c r="D5" s="34" cm="1">
        <f t="array" ref="D5">IFERROR(SMALL(IF(Résultats!$J:$J=$A5,Résultats!$O:$O,"err"),$D$2),"HC")</f>
        <v>7.9953703703703707E-2</v>
      </c>
      <c r="E5" s="34" t="str">
        <f>_xlfn.XLOOKUP(D5,Résultats!$O:$O,Résultats!$C:$C)</f>
        <v>ROUET VALENTINE</v>
      </c>
      <c r="F5" s="34" t="str" cm="1">
        <f t="array" ref="F5">IFERROR(SMALL(IF(Résultats!$J:$J=$A5,Résultats!$O:$O,"err"),$F$2),"HC")</f>
        <v>HC</v>
      </c>
      <c r="G5" s="34" t="e">
        <f>_xlfn.XLOOKUP(F5,Résultats!$O:$O,Résultats!$C:$C)</f>
        <v>#N/A</v>
      </c>
      <c r="H5" s="34" t="str">
        <f t="shared" si="0"/>
        <v>HC</v>
      </c>
      <c r="I5" s="35">
        <f t="shared" si="1"/>
        <v>0.1519675925925926</v>
      </c>
      <c r="L5" s="24" t="s">
        <v>1711</v>
      </c>
      <c r="M5" s="34" cm="1">
        <f t="array" ref="M5">IFERROR(SMALL(IF(Résultats!$J:$J=$L5,Résultats!$O:$O,"err"),M$2),"HC")</f>
        <v>7.3159722222222223E-2</v>
      </c>
      <c r="N5" s="34" t="str">
        <f>_xlfn.XLOOKUP(M5,Résultats!$O:$O,Résultats!$C:$C)</f>
        <v>GEDALGE KARINE</v>
      </c>
      <c r="O5" s="34" cm="1">
        <f t="array" ref="O5">IFERROR(SMALL(IF(Résultats!$J:$J=$L5,Résultats!$O:$O,"err"),O$2),"HC")</f>
        <v>8.0185185185185179E-2</v>
      </c>
      <c r="P5" s="34" t="str">
        <f>_xlfn.XLOOKUP(O5,Résultats!$O:$O,Résultats!$C:$C)</f>
        <v>WEENS AUDE</v>
      </c>
      <c r="Q5" s="34" cm="1">
        <f t="array" ref="Q5">IFERROR(SMALL(IF(Résultats!$J:$J=$L5,Résultats!$O:$O,"err"),Q$2),"HC")</f>
        <v>8.1504629629629635E-2</v>
      </c>
      <c r="R5" s="34" t="str">
        <f>_xlfn.XLOOKUP(Q5,Résultats!$O:$O,Résultats!$C:$C)</f>
        <v>CHRISTIAENS CAROLINE</v>
      </c>
      <c r="S5" s="34">
        <f t="shared" si="2"/>
        <v>0.23484953703703704</v>
      </c>
      <c r="T5" s="35" t="str">
        <f>IFERROR(IF('equipe F'!$Q5="HC",'equipe F'!$M5+'equipe F'!$O5,"HC"),"HC")</f>
        <v>HC</v>
      </c>
      <c r="W5" s="24" t="s">
        <v>1747</v>
      </c>
      <c r="X5" s="34" cm="1">
        <f t="array" ref="X5">IFERROR(SMALL(IF(Résultats!$J:$J=$W5,Résultats!$O:$O,"err"),X$2),"HC")</f>
        <v>8.1261574074074069E-2</v>
      </c>
      <c r="Y5" s="34" t="str">
        <f>_xlfn.XLOOKUP(X5,Résultats!$O:$O,Résultats!$C:$C)</f>
        <v>BLANCHART CORINNE</v>
      </c>
      <c r="Z5" s="34" t="str" cm="1">
        <f t="array" ref="Z5">IFERROR(SMALL(IF(Résultats!$J:$J=$W5,Résultats!$O:$O,"err"),Z$2),"HC")</f>
        <v>HC</v>
      </c>
      <c r="AA5" s="34" t="e">
        <f>_xlfn.XLOOKUP(Z5,Résultats!$O:$O,Résultats!$C:$C)</f>
        <v>#N/A</v>
      </c>
      <c r="AB5" s="34" t="str" cm="1">
        <f t="array" ref="AB5">IFERROR(SMALL(IF(Résultats!$J:$J=$W5,Résultats!$O:$O,"err"),AB$2),"HC")</f>
        <v>HC</v>
      </c>
      <c r="AC5" s="34" t="e">
        <f>_xlfn.XLOOKUP(AB5,Résultats!$O:$O,Résultats!$C:$C)</f>
        <v>#N/A</v>
      </c>
      <c r="AD5" s="34" t="str">
        <f t="shared" si="3"/>
        <v>HC</v>
      </c>
      <c r="AE5" s="35" t="str">
        <f>IFERROR(IF('equipe F'!$AB5="HC",'equipe F'!$X5+'equipe F'!$Z5,"HC"),"HC")</f>
        <v>HC</v>
      </c>
      <c r="AH5" s="33"/>
      <c r="AI5" s="34"/>
      <c r="AJ5" s="34"/>
      <c r="AK5" s="34"/>
      <c r="AL5" s="34"/>
      <c r="AM5" s="34"/>
      <c r="AN5" s="34"/>
      <c r="AO5" s="34"/>
      <c r="AP5" s="35"/>
    </row>
    <row r="6" spans="1:42" x14ac:dyDescent="0.35">
      <c r="A6" s="24" t="s">
        <v>1705</v>
      </c>
      <c r="B6" s="34" cm="1">
        <f t="array" ref="B6">IFERROR(SMALL(IF(Résultats!$J:$J=$A6,Résultats!$O:$O,"err"),$B$2),"HC")</f>
        <v>7.2025462962962958E-2</v>
      </c>
      <c r="C6" s="34" t="str">
        <f>_xlfn.XLOOKUP(B6,Résultats!$O:$O,Résultats!$C:$C)</f>
        <v>BORRELLY LÉA</v>
      </c>
      <c r="D6" s="34" t="str" cm="1">
        <f t="array" ref="D6">IFERROR(SMALL(IF(Résultats!$J:$J=$A6,Résultats!$O:$O,"err"),$D$2),"HC")</f>
        <v>HC</v>
      </c>
      <c r="E6" s="34" t="e">
        <f>_xlfn.XLOOKUP(D6,Résultats!$O:$O,Résultats!$C:$C)</f>
        <v>#N/A</v>
      </c>
      <c r="F6" s="34" t="str" cm="1">
        <f t="array" ref="F6">IFERROR(SMALL(IF(Résultats!$J:$J=$A6,Résultats!$O:$O,"err"),$F$2),"HC")</f>
        <v>HC</v>
      </c>
      <c r="G6" s="34" t="e">
        <f>_xlfn.XLOOKUP(F6,Résultats!$O:$O,Résultats!$C:$C)</f>
        <v>#N/A</v>
      </c>
      <c r="H6" s="34" t="str">
        <f t="shared" si="0"/>
        <v>HC</v>
      </c>
      <c r="I6" s="35" t="str">
        <f t="shared" si="1"/>
        <v>HC</v>
      </c>
      <c r="L6" s="24" t="s">
        <v>1712</v>
      </c>
      <c r="M6" s="34" cm="1">
        <f t="array" ref="M6">IFERROR(SMALL(IF(Résultats!$J:$J=$L6,Résultats!$O:$O,"err"),M$2),"HC")</f>
        <v>7.435185185185185E-2</v>
      </c>
      <c r="N6" s="34" t="str">
        <f>_xlfn.XLOOKUP(M6,Résultats!$O:$O,Résultats!$C:$C)</f>
        <v>BENSAID LÉA</v>
      </c>
      <c r="O6" s="34" t="str" cm="1">
        <f t="array" ref="O6">IFERROR(SMALL(IF(Résultats!$J:$J=$L6,Résultats!$O:$O,"err"),O$2),"HC")</f>
        <v>HC</v>
      </c>
      <c r="P6" s="34" t="e">
        <f>_xlfn.XLOOKUP(O6,Résultats!$O:$O,Résultats!$C:$C)</f>
        <v>#N/A</v>
      </c>
      <c r="Q6" s="34" t="str" cm="1">
        <f t="array" ref="Q6">IFERROR(SMALL(IF(Résultats!$J:$J=$L6,Résultats!$O:$O,"err"),Q$2),"HC")</f>
        <v>HC</v>
      </c>
      <c r="R6" s="34" t="e">
        <f>_xlfn.XLOOKUP(Q6,Résultats!$O:$O,Résultats!$C:$C)</f>
        <v>#N/A</v>
      </c>
      <c r="S6" s="37" t="str">
        <f t="shared" si="2"/>
        <v>HC</v>
      </c>
      <c r="T6" s="38" t="str">
        <f>IFERROR(IF('equipe F'!$Q6="HC",'equipe F'!$M6+'equipe F'!$O6,"HC"),"HC")</f>
        <v>HC</v>
      </c>
      <c r="W6" s="24" t="s">
        <v>1748</v>
      </c>
      <c r="X6" s="34" cm="1">
        <f t="array" ref="X6">IFERROR(SMALL(IF(Résultats!$J:$J=$W6,Résultats!$O:$O,"err"),X$2),"HC")</f>
        <v>8.1759259259259254E-2</v>
      </c>
      <c r="Y6" s="34" t="str">
        <f>_xlfn.XLOOKUP(X6,Résultats!$O:$O,Résultats!$C:$C)</f>
        <v>GUIGON MURIELLE</v>
      </c>
      <c r="Z6" s="34" cm="1">
        <f t="array" ref="Z6">IFERROR(SMALL(IF(Résultats!$J:$J=$W6,Résultats!$O:$O,"err"),Z$2),"HC")</f>
        <v>8.5196759259259264E-2</v>
      </c>
      <c r="AA6" s="34" t="str">
        <f>_xlfn.XLOOKUP(Z6,Résultats!$O:$O,Résultats!$C:$C)</f>
        <v>LE ROUZO MÉLANIE</v>
      </c>
      <c r="AB6" s="34" t="str" cm="1">
        <f t="array" ref="AB6">IFERROR(SMALL(IF(Résultats!$J:$J=$W6,Résultats!$O:$O,"err"),AB$2),"HC")</f>
        <v>HC</v>
      </c>
      <c r="AC6" s="34" t="e">
        <f>_xlfn.XLOOKUP(AB6,Résultats!$O:$O,Résultats!$C:$C)</f>
        <v>#N/A</v>
      </c>
      <c r="AD6" s="37" t="str">
        <f t="shared" si="3"/>
        <v>HC</v>
      </c>
      <c r="AE6" s="38">
        <f>IFERROR(IF('equipe F'!$AB6="HC",'equipe F'!$X6+'equipe F'!$Z6,"HC"),"HC")</f>
        <v>0.16695601851851852</v>
      </c>
      <c r="AH6" s="36"/>
      <c r="AI6" s="37"/>
      <c r="AJ6" s="37"/>
      <c r="AK6" s="37"/>
      <c r="AL6" s="37"/>
      <c r="AM6" s="37"/>
      <c r="AN6" s="37"/>
      <c r="AO6" s="37"/>
      <c r="AP6" s="38"/>
    </row>
    <row r="7" spans="1:42" x14ac:dyDescent="0.35">
      <c r="A7" s="24" t="s">
        <v>1713</v>
      </c>
      <c r="B7" s="34" cm="1">
        <f t="array" ref="B7">IFERROR(SMALL(IF(Résultats!$J:$J=$A7,Résultats!$O:$O,"err"),$B$2),"HC")</f>
        <v>7.5798611111111108E-2</v>
      </c>
      <c r="C7" s="34" t="str">
        <f>_xlfn.XLOOKUP(B7,Résultats!$O:$O,Résultats!$C:$C)</f>
        <v>NUSSBAUMER CHLOE</v>
      </c>
      <c r="D7" s="34" t="str" cm="1">
        <f t="array" ref="D7">IFERROR(SMALL(IF(Résultats!$J:$J=$A7,Résultats!$O:$O,"err"),$D$2),"HC")</f>
        <v>HC</v>
      </c>
      <c r="E7" s="34" t="e">
        <f>_xlfn.XLOOKUP(D7,Résultats!$O:$O,Résultats!$C:$C)</f>
        <v>#N/A</v>
      </c>
      <c r="F7" s="34" t="str" cm="1">
        <f t="array" ref="F7">IFERROR(SMALL(IF(Résultats!$J:$J=$A7,Résultats!$O:$O,"err"),$F$2),"HC")</f>
        <v>HC</v>
      </c>
      <c r="G7" s="34" t="e">
        <f>_xlfn.XLOOKUP(F7,Résultats!$O:$O,Résultats!$C:$C)</f>
        <v>#N/A</v>
      </c>
      <c r="H7" s="34" t="str">
        <f t="shared" si="0"/>
        <v>HC</v>
      </c>
      <c r="I7" s="35" t="str">
        <f t="shared" si="1"/>
        <v>HC</v>
      </c>
      <c r="K7" s="7"/>
      <c r="L7" s="24" t="s">
        <v>1723</v>
      </c>
      <c r="M7" s="34" cm="1">
        <f t="array" ref="M7">IFERROR(SMALL(IF(Résultats!$J:$J=$L7,Résultats!$O:$O,"err"),M$2),"HC")</f>
        <v>8.1655092592592599E-2</v>
      </c>
      <c r="N7" s="34" t="str">
        <f>_xlfn.XLOOKUP(M7,Résultats!$O:$O,Résultats!$C:$C)</f>
        <v>CONFLANT AURORE</v>
      </c>
      <c r="O7" s="34" t="str" cm="1">
        <f t="array" ref="O7">IFERROR(SMALL(IF(Résultats!$J:$J=$L7,Résultats!$O:$O,"err"),O$2),"HC")</f>
        <v>HC</v>
      </c>
      <c r="P7" s="34" t="e">
        <f>_xlfn.XLOOKUP(O7,Résultats!$O:$O,Résultats!$C:$C)</f>
        <v>#N/A</v>
      </c>
      <c r="Q7" s="34" t="str" cm="1">
        <f t="array" ref="Q7">IFERROR(SMALL(IF(Résultats!$J:$J=$L7,Résultats!$O:$O,"err"),Q$2),"HC")</f>
        <v>HC</v>
      </c>
      <c r="R7" s="34" t="e">
        <f>_xlfn.XLOOKUP(Q7,Résultats!$O:$O,Résultats!$C:$C)</f>
        <v>#N/A</v>
      </c>
      <c r="S7" s="34" t="str">
        <f t="shared" si="2"/>
        <v>HC</v>
      </c>
      <c r="T7" s="35" t="str">
        <f>IFERROR(IF('equipe F'!$Q7="HC",'equipe F'!$M7+'equipe F'!$O7,"HC"),"HC")</f>
        <v>HC</v>
      </c>
      <c r="W7" s="24" t="s">
        <v>1749</v>
      </c>
      <c r="X7" s="34" cm="1">
        <f t="array" ref="X7">IFERROR(SMALL(IF(Résultats!$J:$J=$W7,Résultats!$O:$O,"err"),X$2),"HC")</f>
        <v>8.4664351851851852E-2</v>
      </c>
      <c r="Y7" s="34" t="str">
        <f>_xlfn.XLOOKUP(X7,Résultats!$O:$O,Résultats!$C:$C)</f>
        <v>CANTET FLORENCE</v>
      </c>
      <c r="Z7" s="34" t="str" cm="1">
        <f t="array" ref="Z7">IFERROR(SMALL(IF(Résultats!$J:$J=$W7,Résultats!$O:$O,"err"),Z$2),"HC")</f>
        <v>HC</v>
      </c>
      <c r="AA7" s="34" t="e">
        <f>_xlfn.XLOOKUP(Z7,Résultats!$O:$O,Résultats!$C:$C)</f>
        <v>#N/A</v>
      </c>
      <c r="AB7" s="34" t="str" cm="1">
        <f t="array" ref="AB7">IFERROR(SMALL(IF(Résultats!$J:$J=$W7,Résultats!$O:$O,"err"),AB$2),"HC")</f>
        <v>HC</v>
      </c>
      <c r="AC7" s="34" t="e">
        <f>_xlfn.XLOOKUP(AB7,Résultats!$O:$O,Résultats!$C:$C)</f>
        <v>#N/A</v>
      </c>
      <c r="AD7" s="34" t="str">
        <f t="shared" si="3"/>
        <v>HC</v>
      </c>
      <c r="AE7" s="35" t="str">
        <f>IFERROR(IF('equipe F'!$AB7="HC",'equipe F'!$X7+'equipe F'!$Z7,"HC"),"HC")</f>
        <v>HC</v>
      </c>
      <c r="AH7" s="33"/>
      <c r="AI7" s="34"/>
      <c r="AJ7" s="34"/>
      <c r="AK7" s="34"/>
      <c r="AL7" s="34"/>
      <c r="AM7" s="34"/>
      <c r="AN7" s="34"/>
      <c r="AO7" s="34"/>
      <c r="AP7" s="35"/>
    </row>
    <row r="8" spans="1:42" x14ac:dyDescent="0.35">
      <c r="A8" s="24" t="s">
        <v>1717</v>
      </c>
      <c r="B8" s="34" cm="1">
        <f t="array" ref="B8">IFERROR(SMALL(IF(Résultats!$J:$J=$A8,Résultats!$O:$O,"err"),$B$2),"HC")</f>
        <v>7.8750000000000001E-2</v>
      </c>
      <c r="C8" s="34" t="str">
        <f>_xlfn.XLOOKUP(B8,Résultats!$O:$O,Résultats!$C:$C)</f>
        <v>MAIRET MARINA</v>
      </c>
      <c r="D8" s="34" t="str" cm="1">
        <f t="array" ref="D8">IFERROR(SMALL(IF(Résultats!$J:$J=$A8,Résultats!$O:$O,"err"),$D$2),"HC")</f>
        <v>HC</v>
      </c>
      <c r="E8" s="34" t="e">
        <f>_xlfn.XLOOKUP(D8,Résultats!$O:$O,Résultats!$C:$C)</f>
        <v>#N/A</v>
      </c>
      <c r="F8" s="34" t="str" cm="1">
        <f t="array" ref="F8">IFERROR(SMALL(IF(Résultats!$J:$J=$A8,Résultats!$O:$O,"err"),$F$2),"HC")</f>
        <v>HC</v>
      </c>
      <c r="G8" s="34" t="e">
        <f>_xlfn.XLOOKUP(F8,Résultats!$O:$O,Résultats!$C:$C)</f>
        <v>#N/A</v>
      </c>
      <c r="H8" s="34" t="str">
        <f t="shared" si="0"/>
        <v>HC</v>
      </c>
      <c r="I8" s="35" t="str">
        <f t="shared" si="1"/>
        <v>HC</v>
      </c>
      <c r="K8" s="22"/>
      <c r="L8" s="24" t="s">
        <v>1727</v>
      </c>
      <c r="M8" s="34" cm="1">
        <f t="array" ref="M8">IFERROR(SMALL(IF(Résultats!$J:$J=$L8,Résultats!$O:$O,"err"),M$2),"HC")</f>
        <v>8.5578703703703699E-2</v>
      </c>
      <c r="N8" s="34" t="str">
        <f>_xlfn.XLOOKUP(M8,Résultats!$O:$O,Résultats!$C:$C)</f>
        <v>DERIEN CECILE</v>
      </c>
      <c r="O8" s="34" t="str" cm="1">
        <f t="array" ref="O8">IFERROR(SMALL(IF(Résultats!$J:$J=$L8,Résultats!$O:$O,"err"),O$2),"HC")</f>
        <v>HC</v>
      </c>
      <c r="P8" s="34" t="e">
        <f>_xlfn.XLOOKUP(O8,Résultats!$O:$O,Résultats!$C:$C)</f>
        <v>#N/A</v>
      </c>
      <c r="Q8" s="34" t="str" cm="1">
        <f t="array" ref="Q8">IFERROR(SMALL(IF(Résultats!$J:$J=$L8,Résultats!$O:$O,"err"),Q$2),"HC")</f>
        <v>HC</v>
      </c>
      <c r="R8" s="34" t="e">
        <f>_xlfn.XLOOKUP(Q8,Résultats!$O:$O,Résultats!$C:$C)</f>
        <v>#N/A</v>
      </c>
      <c r="S8" s="37" t="str">
        <f t="shared" si="2"/>
        <v>HC</v>
      </c>
      <c r="T8" s="38" t="str">
        <f>IFERROR(IF('equipe F'!$Q8="HC",'equipe F'!$M8+'equipe F'!$O8,"HC"),"HC")</f>
        <v>HC</v>
      </c>
      <c r="W8" s="24" t="s">
        <v>1750</v>
      </c>
      <c r="X8" s="34" cm="1">
        <f t="array" ref="X8">IFERROR(SMALL(IF(Résultats!$J:$J=$W8,Résultats!$O:$O,"err"),X$2),"HC")</f>
        <v>8.5590277777777779E-2</v>
      </c>
      <c r="Y8" s="34" t="str">
        <f>_xlfn.XLOOKUP(X8,Résultats!$O:$O,Résultats!$C:$C)</f>
        <v>CHANE MAGALI</v>
      </c>
      <c r="Z8" s="34" t="str" cm="1">
        <f t="array" ref="Z8">IFERROR(SMALL(IF(Résultats!$J:$J=$W8,Résultats!$O:$O,"err"),Z$2),"HC")</f>
        <v>HC</v>
      </c>
      <c r="AA8" s="34" t="e">
        <f>_xlfn.XLOOKUP(Z8,Résultats!$O:$O,Résultats!$C:$C)</f>
        <v>#N/A</v>
      </c>
      <c r="AB8" s="34" t="str" cm="1">
        <f t="array" ref="AB8">IFERROR(SMALL(IF(Résultats!$J:$J=$W8,Résultats!$O:$O,"err"),AB$2),"HC")</f>
        <v>HC</v>
      </c>
      <c r="AC8" s="34" t="e">
        <f>_xlfn.XLOOKUP(AB8,Résultats!$O:$O,Résultats!$C:$C)</f>
        <v>#N/A</v>
      </c>
      <c r="AD8" s="37" t="str">
        <f t="shared" si="3"/>
        <v>HC</v>
      </c>
      <c r="AE8" s="38" t="str">
        <f>IFERROR(IF('equipe F'!$AB8="HC",'equipe F'!$X8+'equipe F'!$Z8,"HC"),"HC")</f>
        <v>HC</v>
      </c>
      <c r="AH8" s="36"/>
      <c r="AI8" s="37"/>
      <c r="AJ8" s="37"/>
      <c r="AK8" s="37"/>
      <c r="AL8" s="37"/>
      <c r="AM8" s="37"/>
      <c r="AN8" s="37"/>
      <c r="AO8" s="37"/>
      <c r="AP8" s="38"/>
    </row>
    <row r="9" spans="1:42" x14ac:dyDescent="0.35">
      <c r="A9" s="24" t="s">
        <v>1719</v>
      </c>
      <c r="B9" s="34" cm="1">
        <f t="array" ref="B9">IFERROR(SMALL(IF(Résultats!$J:$J=$A9,Résultats!$O:$O,"err"),$B$2),"HC")</f>
        <v>7.9976851851851855E-2</v>
      </c>
      <c r="C9" s="34" t="str">
        <f>_xlfn.XLOOKUP(B9,Résultats!$O:$O,Résultats!$C:$C)</f>
        <v>ANQUETIL CAMILLE</v>
      </c>
      <c r="D9" s="34" cm="1">
        <f t="array" ref="D9">IFERROR(SMALL(IF(Résultats!$J:$J=$A9,Résultats!$O:$O,"err"),$D$2),"HC")</f>
        <v>8.4062499999999998E-2</v>
      </c>
      <c r="E9" s="34" t="str">
        <f>_xlfn.XLOOKUP(D9,Résultats!$O:$O,Résultats!$C:$C)</f>
        <v>PLATEAU CHLOE</v>
      </c>
      <c r="F9" s="34" cm="1">
        <f t="array" ref="F9">IFERROR(SMALL(IF(Résultats!$J:$J=$A9,Résultats!$O:$O,"err"),$F$2),"HC")</f>
        <v>9.3587962962962956E-2</v>
      </c>
      <c r="G9" s="34" t="str">
        <f>_xlfn.XLOOKUP(F9,Résultats!$O:$O,Résultats!$C:$C)</f>
        <v>IDJA RADIA</v>
      </c>
      <c r="H9" s="34">
        <f t="shared" si="0"/>
        <v>0.25762731481481482</v>
      </c>
      <c r="I9" s="35" t="str">
        <f t="shared" si="1"/>
        <v>HC</v>
      </c>
      <c r="L9" s="24" t="s">
        <v>1731</v>
      </c>
      <c r="M9" s="34" cm="1">
        <f t="array" ref="M9">IFERROR(SMALL(IF(Résultats!$J:$J=$L9,Résultats!$O:$O,"err"),M$2),"HC")</f>
        <v>8.6516203703703706E-2</v>
      </c>
      <c r="N9" s="34" t="str">
        <f>_xlfn.XLOOKUP(M9,Résultats!$O:$O,Résultats!$C:$C)</f>
        <v>MAGNE AURELIE</v>
      </c>
      <c r="O9" s="34" t="str" cm="1">
        <f t="array" ref="O9">IFERROR(SMALL(IF(Résultats!$J:$J=$L9,Résultats!$O:$O,"err"),O$2),"HC")</f>
        <v>HC</v>
      </c>
      <c r="P9" s="34" t="e">
        <f>_xlfn.XLOOKUP(O9,Résultats!$O:$O,Résultats!$C:$C)</f>
        <v>#N/A</v>
      </c>
      <c r="Q9" s="34" t="str" cm="1">
        <f t="array" ref="Q9">IFERROR(SMALL(IF(Résultats!$J:$J=$L9,Résultats!$O:$O,"err"),Q$2),"HC")</f>
        <v>HC</v>
      </c>
      <c r="R9" s="34" t="e">
        <f>_xlfn.XLOOKUP(Q9,Résultats!$O:$O,Résultats!$C:$C)</f>
        <v>#N/A</v>
      </c>
      <c r="S9" s="34" t="str">
        <f t="shared" si="2"/>
        <v>HC</v>
      </c>
      <c r="T9" s="35" t="str">
        <f>IFERROR(IF('equipe F'!$Q9="HC",'equipe F'!$M9+'equipe F'!$O9,"HC"),"HC")</f>
        <v>HC</v>
      </c>
      <c r="W9" s="24" t="s">
        <v>1751</v>
      </c>
      <c r="X9" s="34" cm="1">
        <f t="array" ref="X9">IFERROR(SMALL(IF(Résultats!$J:$J=$W9,Résultats!$O:$O,"err"),X$2),"HC")</f>
        <v>8.6458333333333331E-2</v>
      </c>
      <c r="Y9" s="34" t="str">
        <f>_xlfn.XLOOKUP(X9,Résultats!$O:$O,Résultats!$C:$C)</f>
        <v>EVRAT EP DELIGNY LAURE</v>
      </c>
      <c r="Z9" s="34" t="str" cm="1">
        <f t="array" ref="Z9">IFERROR(SMALL(IF(Résultats!$J:$J=$W9,Résultats!$O:$O,"err"),Z$2),"HC")</f>
        <v>HC</v>
      </c>
      <c r="AA9" s="34" t="e">
        <f>_xlfn.XLOOKUP(Z9,Résultats!$O:$O,Résultats!$C:$C)</f>
        <v>#N/A</v>
      </c>
      <c r="AB9" s="34" t="str" cm="1">
        <f t="array" ref="AB9">IFERROR(SMALL(IF(Résultats!$J:$J=$W9,Résultats!$O:$O,"err"),AB$2),"HC")</f>
        <v>HC</v>
      </c>
      <c r="AC9" s="34" t="e">
        <f>_xlfn.XLOOKUP(AB9,Résultats!$O:$O,Résultats!$C:$C)</f>
        <v>#N/A</v>
      </c>
      <c r="AD9" s="34" t="str">
        <f t="shared" si="3"/>
        <v>HC</v>
      </c>
      <c r="AE9" s="35" t="str">
        <f>IFERROR(IF('equipe F'!$AB9="HC",'equipe F'!$X9+'equipe F'!$Z9,"HC"),"HC")</f>
        <v>HC</v>
      </c>
      <c r="AH9" s="33"/>
      <c r="AI9" s="34"/>
      <c r="AJ9" s="34"/>
      <c r="AK9" s="34"/>
      <c r="AL9" s="34"/>
      <c r="AM9" s="34"/>
      <c r="AN9" s="34"/>
      <c r="AO9" s="34"/>
      <c r="AP9" s="35"/>
    </row>
    <row r="10" spans="1:42" x14ac:dyDescent="0.35">
      <c r="A10" s="24" t="s">
        <v>1720</v>
      </c>
      <c r="B10" s="34" cm="1">
        <f t="array" ref="B10">IFERROR(SMALL(IF(Résultats!$J:$J=$A10,Résultats!$O:$O,"err"),$B$2),"HC")</f>
        <v>8.0555555555555561E-2</v>
      </c>
      <c r="C10" s="34" t="str">
        <f>_xlfn.XLOOKUP(B10,Résultats!$O:$O,Résultats!$C:$C)</f>
        <v>LEPOULTIER MAUREEN</v>
      </c>
      <c r="D10" s="34" cm="1">
        <f t="array" ref="D10">IFERROR(SMALL(IF(Résultats!$J:$J=$A10,Résultats!$O:$O,"err"),$D$2),"HC")</f>
        <v>8.7962962962962965E-2</v>
      </c>
      <c r="E10" s="34" t="str">
        <f>_xlfn.XLOOKUP(D10,Résultats!$O:$O,Résultats!$C:$C)</f>
        <v>HAUGUEL CELIA</v>
      </c>
      <c r="F10" s="34" t="str" cm="1">
        <f t="array" ref="F10">IFERROR(SMALL(IF(Résultats!$J:$J=$A10,Résultats!$O:$O,"err"),$F$2),"HC")</f>
        <v>HC</v>
      </c>
      <c r="G10" s="34" t="e">
        <f>_xlfn.XLOOKUP(F10,Résultats!$O:$O,Résultats!$C:$C)</f>
        <v>#N/A</v>
      </c>
      <c r="H10" s="34" t="str">
        <f t="shared" si="0"/>
        <v>HC</v>
      </c>
      <c r="I10" s="35">
        <f t="shared" si="1"/>
        <v>0.16851851851851851</v>
      </c>
      <c r="L10" s="24" t="s">
        <v>1738</v>
      </c>
      <c r="M10" s="34" cm="1">
        <f t="array" ref="M10">IFERROR(SMALL(IF(Résultats!$J:$J=$L10,Résultats!$O:$O,"err"),M$2),"HC")</f>
        <v>9.8275462962962967E-2</v>
      </c>
      <c r="N10" s="34" t="str">
        <f>_xlfn.XLOOKUP(M10,Résultats!$O:$O,Résultats!$C:$C)</f>
        <v>DURIN AMANDINE</v>
      </c>
      <c r="O10" s="34" t="str" cm="1">
        <f t="array" ref="O10">IFERROR(SMALL(IF(Résultats!$J:$J=$L10,Résultats!$O:$O,"err"),O$2),"HC")</f>
        <v>HC</v>
      </c>
      <c r="P10" s="34" t="e">
        <f>_xlfn.XLOOKUP(O10,Résultats!$O:$O,Résultats!$C:$C)</f>
        <v>#N/A</v>
      </c>
      <c r="Q10" s="34" t="str" cm="1">
        <f t="array" ref="Q10">IFERROR(SMALL(IF(Résultats!$J:$J=$L10,Résultats!$O:$O,"err"),Q$2),"HC")</f>
        <v>HC</v>
      </c>
      <c r="R10" s="34" t="e">
        <f>_xlfn.XLOOKUP(Q10,Résultats!$O:$O,Résultats!$C:$C)</f>
        <v>#N/A</v>
      </c>
      <c r="S10" s="37" t="str">
        <f t="shared" si="2"/>
        <v>HC</v>
      </c>
      <c r="T10" s="38" t="str">
        <f>IFERROR(IF('equipe F'!$Q10="HC",'equipe F'!$M10+'equipe F'!$O10,"HC"),"HC")</f>
        <v>HC</v>
      </c>
      <c r="W10" s="24" t="s">
        <v>1752</v>
      </c>
      <c r="X10" s="34" cm="1">
        <f t="array" ref="X10">IFERROR(SMALL(IF(Résultats!$J:$J=$W10,Résultats!$O:$O,"err"),X$2),"HC")</f>
        <v>8.818287037037037E-2</v>
      </c>
      <c r="Y10" s="34" t="str">
        <f>_xlfn.XLOOKUP(X10,Résultats!$O:$O,Résultats!$C:$C)</f>
        <v>SAUSSOL ALEXANDRA</v>
      </c>
      <c r="Z10" s="34" t="str" cm="1">
        <f t="array" ref="Z10">IFERROR(SMALL(IF(Résultats!$J:$J=$W10,Résultats!$O:$O,"err"),Z$2),"HC")</f>
        <v>HC</v>
      </c>
      <c r="AA10" s="34" t="e">
        <f>_xlfn.XLOOKUP(Z10,Résultats!$O:$O,Résultats!$C:$C)</f>
        <v>#N/A</v>
      </c>
      <c r="AB10" s="34" t="str" cm="1">
        <f t="array" ref="AB10">IFERROR(SMALL(IF(Résultats!$J:$J=$W10,Résultats!$O:$O,"err"),AB$2),"HC")</f>
        <v>HC</v>
      </c>
      <c r="AC10" s="34" t="e">
        <f>_xlfn.XLOOKUP(AB10,Résultats!$O:$O,Résultats!$C:$C)</f>
        <v>#N/A</v>
      </c>
      <c r="AD10" s="37" t="str">
        <f t="shared" si="3"/>
        <v>HC</v>
      </c>
      <c r="AE10" s="38" t="str">
        <f>IFERROR(IF('equipe F'!$AB10="HC",'equipe F'!$X10+'equipe F'!$Z10,"HC"),"HC")</f>
        <v>HC</v>
      </c>
      <c r="AH10" s="36"/>
      <c r="AI10" s="37"/>
      <c r="AJ10" s="37"/>
      <c r="AK10" s="37"/>
      <c r="AL10" s="37"/>
      <c r="AM10" s="37"/>
      <c r="AN10" s="37"/>
      <c r="AO10" s="37"/>
      <c r="AP10" s="38"/>
    </row>
    <row r="11" spans="1:42" x14ac:dyDescent="0.35">
      <c r="A11" s="24" t="s">
        <v>1722</v>
      </c>
      <c r="B11" s="34" cm="1">
        <f t="array" ref="B11">IFERROR(SMALL(IF(Résultats!$J:$J=$A11,Résultats!$O:$O,"err"),$B$2),"HC")</f>
        <v>8.0925925925925929E-2</v>
      </c>
      <c r="C11" s="34" t="str">
        <f>_xlfn.XLOOKUP(B11,Résultats!$O:$O,Résultats!$C:$C)</f>
        <v>DORGERE CINDY</v>
      </c>
      <c r="D11" s="34" cm="1">
        <f t="array" ref="D11">IFERROR(SMALL(IF(Résultats!$J:$J=$A11,Résultats!$O:$O,"err"),$D$2),"HC")</f>
        <v>8.8969907407407414E-2</v>
      </c>
      <c r="E11" s="34" t="str">
        <f>_xlfn.XLOOKUP(D11,Résultats!$O:$O,Résultats!$C:$C)</f>
        <v>BUVAT CLÉLIA</v>
      </c>
      <c r="F11" s="34" t="str" cm="1">
        <f t="array" ref="F11">IFERROR(SMALL(IF(Résultats!$J:$J=$A11,Résultats!$O:$O,"err"),$F$2),"HC")</f>
        <v>HC</v>
      </c>
      <c r="G11" s="34" t="e">
        <f>_xlfn.XLOOKUP(F11,Résultats!$O:$O,Résultats!$C:$C)</f>
        <v>#N/A</v>
      </c>
      <c r="H11" s="34" t="str">
        <f t="shared" si="0"/>
        <v>HC</v>
      </c>
      <c r="I11" s="35">
        <f t="shared" si="1"/>
        <v>0.16989583333333336</v>
      </c>
      <c r="L11" s="24" t="s">
        <v>1740</v>
      </c>
      <c r="M11" s="34" cm="1">
        <f t="array" ref="M11">IFERROR(SMALL(IF(Résultats!$J:$J=$L11,Résultats!$O:$O,"err"),M$2),"HC")</f>
        <v>0.10091435185185185</v>
      </c>
      <c r="N11" s="34" t="str">
        <f>_xlfn.XLOOKUP(M11,Résultats!$O:$O,Résultats!$C:$C)</f>
        <v>PELTIER ANNE-SOPHIE</v>
      </c>
      <c r="O11" s="34" t="str" cm="1">
        <f t="array" ref="O11">IFERROR(SMALL(IF(Résultats!$J:$J=$L11,Résultats!$O:$O,"err"),O$2),"HC")</f>
        <v>HC</v>
      </c>
      <c r="P11" s="34" t="e">
        <f>_xlfn.XLOOKUP(O11,Résultats!$O:$O,Résultats!$C:$C)</f>
        <v>#N/A</v>
      </c>
      <c r="Q11" s="34" t="str" cm="1">
        <f t="array" ref="Q11">IFERROR(SMALL(IF(Résultats!$J:$J=$L11,Résultats!$O:$O,"err"),Q$2),"HC")</f>
        <v>HC</v>
      </c>
      <c r="R11" s="34" t="e">
        <f>_xlfn.XLOOKUP(Q11,Résultats!$O:$O,Résultats!$C:$C)</f>
        <v>#N/A</v>
      </c>
      <c r="S11" s="34" t="str">
        <f t="shared" si="2"/>
        <v>HC</v>
      </c>
      <c r="T11" s="35" t="str">
        <f>IFERROR(IF('equipe F'!$Q11="HC",'equipe F'!$M11+'equipe F'!$O11,"HC"),"HC")</f>
        <v>HC</v>
      </c>
      <c r="W11" s="24" t="s">
        <v>1753</v>
      </c>
      <c r="X11" s="34" cm="1">
        <f t="array" ref="X11">IFERROR(SMALL(IF(Résultats!$J:$J=$W11,Résultats!$O:$O,"err"),X$2),"HC")</f>
        <v>8.8333333333333333E-2</v>
      </c>
      <c r="Y11" s="34" t="str">
        <f>_xlfn.XLOOKUP(X11,Résultats!$O:$O,Résultats!$C:$C)</f>
        <v>LHOMME KARINE</v>
      </c>
      <c r="Z11" s="34" cm="1">
        <f t="array" ref="Z11">IFERROR(SMALL(IF(Résultats!$J:$J=$W11,Résultats!$O:$O,"err"),Z$2),"HC")</f>
        <v>8.8587962962962966E-2</v>
      </c>
      <c r="AA11" s="34" t="str">
        <f>_xlfn.XLOOKUP(Z11,Résultats!$O:$O,Résultats!$C:$C)</f>
        <v>GARNIER CAROLE</v>
      </c>
      <c r="AB11" s="34" cm="1">
        <f t="array" ref="AB11">IFERROR(SMALL(IF(Résultats!$J:$J=$W11,Résultats!$O:$O,"err"),AB$2),"HC")</f>
        <v>9.1064814814814821E-2</v>
      </c>
      <c r="AC11" s="34" t="str">
        <f>_xlfn.XLOOKUP(AB11,Résultats!$O:$O,Résultats!$C:$C)</f>
        <v>GUSCIANI MARIKA</v>
      </c>
      <c r="AD11" s="34">
        <f t="shared" si="3"/>
        <v>0.26798611111111115</v>
      </c>
      <c r="AE11" s="35" t="str">
        <f>IFERROR(IF('equipe F'!$AB11="HC",'equipe F'!$X11+'equipe F'!$Z11,"HC"),"HC")</f>
        <v>HC</v>
      </c>
      <c r="AH11" s="33"/>
      <c r="AI11" s="34"/>
      <c r="AJ11" s="34"/>
      <c r="AK11" s="34"/>
      <c r="AL11" s="34"/>
      <c r="AM11" s="34"/>
      <c r="AN11" s="34"/>
      <c r="AO11" s="34"/>
      <c r="AP11" s="35"/>
    </row>
    <row r="12" spans="1:42" x14ac:dyDescent="0.35">
      <c r="A12" s="24" t="s">
        <v>1726</v>
      </c>
      <c r="B12" s="34" cm="1">
        <f t="array" ref="B12">IFERROR(SMALL(IF(Résultats!$J:$J=$A12,Résultats!$O:$O,"err"),$B$2),"HC")</f>
        <v>8.2928240740740747E-2</v>
      </c>
      <c r="C12" s="34" t="str">
        <f>_xlfn.XLOOKUP(B12,Résultats!$O:$O,Résultats!$C:$C)</f>
        <v>DAUBA CAZAC MARIE J</v>
      </c>
      <c r="D12" s="34" t="str" cm="1">
        <f t="array" ref="D12">IFERROR(SMALL(IF(Résultats!$J:$J=$A12,Résultats!$O:$O,"err"),$D$2),"HC")</f>
        <v>HC</v>
      </c>
      <c r="E12" s="34" t="e">
        <f>_xlfn.XLOOKUP(D12,Résultats!$O:$O,Résultats!$C:$C)</f>
        <v>#N/A</v>
      </c>
      <c r="F12" s="34" t="str" cm="1">
        <f t="array" ref="F12">IFERROR(SMALL(IF(Résultats!$J:$J=$A12,Résultats!$O:$O,"err"),$F$2),"HC")</f>
        <v>HC</v>
      </c>
      <c r="G12" s="34" t="e">
        <f>_xlfn.XLOOKUP(F12,Résultats!$O:$O,Résultats!$C:$C)</f>
        <v>#N/A</v>
      </c>
      <c r="H12" s="34" t="str">
        <f t="shared" si="0"/>
        <v>HC</v>
      </c>
      <c r="I12" s="35" t="str">
        <f t="shared" si="1"/>
        <v>HC</v>
      </c>
      <c r="L12" s="24" t="s">
        <v>1742</v>
      </c>
      <c r="M12" s="34" cm="1">
        <f t="array" ref="M12">IFERROR(SMALL(IF(Résultats!$J:$J=$L12,Résultats!$O:$O,"err"),M$2),"HC")</f>
        <v>0.10385416666666666</v>
      </c>
      <c r="N12" s="34" t="str">
        <f>_xlfn.XLOOKUP(M12,Résultats!$O:$O,Résultats!$C:$C)</f>
        <v>BAUDY LUDIVINE</v>
      </c>
      <c r="O12" s="34" t="str" cm="1">
        <f t="array" ref="O12">IFERROR(SMALL(IF(Résultats!$J:$J=$L12,Résultats!$O:$O,"err"),O$2),"HC")</f>
        <v>HC</v>
      </c>
      <c r="P12" s="34" t="e">
        <f>_xlfn.XLOOKUP(O12,Résultats!$O:$O,Résultats!$C:$C)</f>
        <v>#N/A</v>
      </c>
      <c r="Q12" s="34" t="str" cm="1">
        <f t="array" ref="Q12">IFERROR(SMALL(IF(Résultats!$J:$J=$L12,Résultats!$O:$O,"err"),Q$2),"HC")</f>
        <v>HC</v>
      </c>
      <c r="R12" s="34" t="e">
        <f>_xlfn.XLOOKUP(Q12,Résultats!$O:$O,Résultats!$C:$C)</f>
        <v>#N/A</v>
      </c>
      <c r="S12" s="37" t="str">
        <f t="shared" si="2"/>
        <v>HC</v>
      </c>
      <c r="T12" s="38" t="str">
        <f>IFERROR(IF('equipe F'!$Q12="HC",'equipe F'!$M12+'equipe F'!$O12,"HC"),"HC")</f>
        <v>HC</v>
      </c>
      <c r="W12" s="24" t="s">
        <v>1754</v>
      </c>
      <c r="X12" s="34" cm="1">
        <f t="array" ref="X12">IFERROR(SMALL(IF(Résultats!$J:$J=$W12,Résultats!$O:$O,"err"),X$2),"HC")</f>
        <v>9.0138888888888893E-2</v>
      </c>
      <c r="Y12" s="34" t="str">
        <f>_xlfn.XLOOKUP(X12,Résultats!$O:$O,Résultats!$C:$C)</f>
        <v>CENTENO DELPHINE</v>
      </c>
      <c r="Z12" s="34" t="str" cm="1">
        <f t="array" ref="Z12">IFERROR(SMALL(IF(Résultats!$J:$J=$W12,Résultats!$O:$O,"err"),Z$2),"HC")</f>
        <v>HC</v>
      </c>
      <c r="AA12" s="34" t="e">
        <f>_xlfn.XLOOKUP(Z12,Résultats!$O:$O,Résultats!$C:$C)</f>
        <v>#N/A</v>
      </c>
      <c r="AB12" s="34" t="str" cm="1">
        <f t="array" ref="AB12">IFERROR(SMALL(IF(Résultats!$J:$J=$W12,Résultats!$O:$O,"err"),AB$2),"HC")</f>
        <v>HC</v>
      </c>
      <c r="AC12" s="34" t="e">
        <f>_xlfn.XLOOKUP(AB12,Résultats!$O:$O,Résultats!$C:$C)</f>
        <v>#N/A</v>
      </c>
      <c r="AD12" s="37" t="str">
        <f t="shared" si="3"/>
        <v>HC</v>
      </c>
      <c r="AE12" s="38" t="str">
        <f>IFERROR(IF('equipe F'!$AB12="HC",'equipe F'!$X12+'equipe F'!$Z12,"HC"),"HC")</f>
        <v>HC</v>
      </c>
      <c r="AH12" s="40"/>
      <c r="AI12" s="37"/>
      <c r="AJ12" s="37"/>
      <c r="AK12" s="37"/>
      <c r="AL12" s="37"/>
      <c r="AM12" s="37"/>
      <c r="AN12" s="37"/>
      <c r="AO12" s="37"/>
      <c r="AP12" s="38"/>
    </row>
    <row r="13" spans="1:42" x14ac:dyDescent="0.35">
      <c r="A13" s="24" t="s">
        <v>1733</v>
      </c>
      <c r="B13" s="34" cm="1">
        <f t="array" ref="B13">IFERROR(SMALL(IF(Résultats!$J:$J=$A13,Résultats!$O:$O,"err"),$B$2),"HC")</f>
        <v>9.0381944444444445E-2</v>
      </c>
      <c r="C13" s="34" t="str">
        <f>_xlfn.XLOOKUP(B13,Résultats!$O:$O,Résultats!$C:$C)</f>
        <v>REZZAI WISSAL</v>
      </c>
      <c r="D13" s="34" cm="1">
        <f t="array" ref="D13">IFERROR(SMALL(IF(Résultats!$J:$J=$A13,Résultats!$O:$O,"err"),$D$2),"HC")</f>
        <v>9.0381944444444445E-2</v>
      </c>
      <c r="E13" s="34" t="str">
        <f>_xlfn.XLOOKUP(D13,Résultats!$O:$O,Résultats!$C:$C)</f>
        <v>REZZAI WISSAL</v>
      </c>
      <c r="F13" s="34" t="str" cm="1">
        <f t="array" ref="F13">IFERROR(SMALL(IF(Résultats!$J:$J=$A13,Résultats!$O:$O,"err"),$F$2),"HC")</f>
        <v>HC</v>
      </c>
      <c r="G13" s="34" t="e">
        <f>_xlfn.XLOOKUP(F13,Résultats!$O:$O,Résultats!$C:$C)</f>
        <v>#N/A</v>
      </c>
      <c r="H13" s="34" t="str">
        <f t="shared" si="0"/>
        <v>HC</v>
      </c>
      <c r="I13" s="35">
        <f t="shared" si="1"/>
        <v>0.18076388888888889</v>
      </c>
      <c r="L13" s="24" t="s">
        <v>1743</v>
      </c>
      <c r="M13" s="34" cm="1">
        <f t="array" ref="M13">IFERROR(SMALL(IF(Résultats!$J:$J=$L13,Résultats!$O:$O,"err"),M$2),"HC")</f>
        <v>0.11501157407407407</v>
      </c>
      <c r="N13" s="34" t="str">
        <f>_xlfn.XLOOKUP(M13,Résultats!$O:$O,Résultats!$C:$C)</f>
        <v>GIMBERT ALICE</v>
      </c>
      <c r="O13" s="34" t="str" cm="1">
        <f t="array" ref="O13">IFERROR(SMALL(IF(Résultats!$J:$J=$L13,Résultats!$O:$O,"err"),O$2),"HC")</f>
        <v>HC</v>
      </c>
      <c r="P13" s="34" t="e">
        <f>_xlfn.XLOOKUP(O13,Résultats!$O:$O,Résultats!$C:$C)</f>
        <v>#N/A</v>
      </c>
      <c r="Q13" s="34" t="str" cm="1">
        <f t="array" ref="Q13">IFERROR(SMALL(IF(Résultats!$J:$J=$L13,Résultats!$O:$O,"err"),Q$2),"HC")</f>
        <v>HC</v>
      </c>
      <c r="R13" s="34" t="e">
        <f>_xlfn.XLOOKUP(Q13,Résultats!$O:$O,Résultats!$C:$C)</f>
        <v>#N/A</v>
      </c>
      <c r="S13" s="34" t="str">
        <f t="shared" si="2"/>
        <v>HC</v>
      </c>
      <c r="T13" s="35" t="str">
        <f>IFERROR(IF('equipe F'!$Q13="HC",'equipe F'!$M13+'equipe F'!$O13,"HC"),"HC")</f>
        <v>HC</v>
      </c>
      <c r="W13" s="24" t="s">
        <v>1755</v>
      </c>
      <c r="X13" s="34" cm="1">
        <f t="array" ref="X13">IFERROR(SMALL(IF(Résultats!$J:$J=$W13,Résultats!$O:$O,"err"),X$2),"HC")</f>
        <v>9.1990740740740734E-2</v>
      </c>
      <c r="Y13" s="34" t="str">
        <f>_xlfn.XLOOKUP(X13,Résultats!$O:$O,Résultats!$C:$C)</f>
        <v>DROMARD SOPHIE</v>
      </c>
      <c r="Z13" s="34" cm="1">
        <f t="array" ref="Z13">IFERROR(SMALL(IF(Résultats!$J:$J=$W13,Résultats!$O:$O,"err"),Z$2),"HC")</f>
        <v>0.11008101851851852</v>
      </c>
      <c r="AA13" s="34" t="str">
        <f>_xlfn.XLOOKUP(Z13,Résultats!$O:$O,Résultats!$C:$C)</f>
        <v>OUAHALOU DRIFFA</v>
      </c>
      <c r="AB13" s="34" t="str" cm="1">
        <f t="array" ref="AB13">IFERROR(SMALL(IF(Résultats!$J:$J=$W13,Résultats!$O:$O,"err"),AB$2),"HC")</f>
        <v>HC</v>
      </c>
      <c r="AC13" s="34" t="e">
        <f>_xlfn.XLOOKUP(AB13,Résultats!$O:$O,Résultats!$C:$C)</f>
        <v>#N/A</v>
      </c>
      <c r="AD13" s="34" t="str">
        <f t="shared" si="3"/>
        <v>HC</v>
      </c>
      <c r="AE13" s="35">
        <f>IFERROR(IF('equipe F'!$AB13="HC",'equipe F'!$X13+'equipe F'!$Z13,"HC"),"HC")</f>
        <v>0.20207175925925924</v>
      </c>
      <c r="AH13" s="39"/>
      <c r="AI13" s="34"/>
      <c r="AJ13" s="34"/>
      <c r="AK13" s="34"/>
      <c r="AL13" s="34"/>
      <c r="AM13" s="34"/>
      <c r="AN13" s="34"/>
      <c r="AO13" s="34"/>
      <c r="AP13" s="35"/>
    </row>
    <row r="14" spans="1:42" x14ac:dyDescent="0.35">
      <c r="A14" s="24" t="s">
        <v>1736</v>
      </c>
      <c r="B14" s="34" cm="1">
        <f t="array" ref="B14">IFERROR(SMALL(IF(Résultats!$J:$J=$A14,Résultats!$O:$O,"err"),$B$2),"HC")</f>
        <v>9.4282407407407412E-2</v>
      </c>
      <c r="C14" s="34" t="str">
        <f>_xlfn.XLOOKUP(B14,Résultats!$O:$O,Résultats!$C:$C)</f>
        <v>AMMICHE DIKRA</v>
      </c>
      <c r="D14" s="34" cm="1">
        <f t="array" ref="D14">IFERROR(SMALL(IF(Résultats!$J:$J=$A14,Résultats!$O:$O,"err"),$D$2),"HC")</f>
        <v>0.12151620370370371</v>
      </c>
      <c r="E14" s="34" t="str">
        <f>_xlfn.XLOOKUP(D14,Résultats!$O:$O,Résultats!$C:$C)</f>
        <v>ALIA MALORIE</v>
      </c>
      <c r="F14" s="34" t="str" cm="1">
        <f t="array" ref="F14">IFERROR(SMALL(IF(Résultats!$J:$J=$A14,Résultats!$O:$O,"err"),$F$2),"HC")</f>
        <v>HC</v>
      </c>
      <c r="G14" s="34" t="e">
        <f>_xlfn.XLOOKUP(F14,Résultats!$O:$O,Résultats!$C:$C)</f>
        <v>#N/A</v>
      </c>
      <c r="H14" s="34" t="str">
        <f t="shared" si="0"/>
        <v>HC</v>
      </c>
      <c r="I14" s="35">
        <f t="shared" si="1"/>
        <v>0.21579861111111112</v>
      </c>
      <c r="L14" s="40"/>
      <c r="M14" s="37"/>
      <c r="N14" s="37"/>
      <c r="O14" s="37"/>
      <c r="P14" s="37"/>
      <c r="Q14" s="37"/>
      <c r="R14" s="37"/>
      <c r="S14" s="37"/>
      <c r="T14" s="38"/>
      <c r="W14" s="24" t="s">
        <v>1756</v>
      </c>
      <c r="X14" s="34" cm="1">
        <f t="array" ref="X14">IFERROR(SMALL(IF(Résultats!$J:$J=$W14,Résultats!$O:$O,"err"),X$2),"HC")</f>
        <v>9.4837962962962957E-2</v>
      </c>
      <c r="Y14" s="34" t="str">
        <f>_xlfn.XLOOKUP(X14,Résultats!$O:$O,Résultats!$C:$C)</f>
        <v>PELLISSIER MARIE-CATHERINE</v>
      </c>
      <c r="Z14" s="34" t="str" cm="1">
        <f t="array" ref="Z14">IFERROR(SMALL(IF(Résultats!$J:$J=$W14,Résultats!$O:$O,"err"),Z$2),"HC")</f>
        <v>HC</v>
      </c>
      <c r="AA14" s="34" t="e">
        <f>_xlfn.XLOOKUP(Z14,Résultats!$O:$O,Résultats!$C:$C)</f>
        <v>#N/A</v>
      </c>
      <c r="AB14" s="34" t="str" cm="1">
        <f t="array" ref="AB14">IFERROR(SMALL(IF(Résultats!$J:$J=$W14,Résultats!$O:$O,"err"),AB$2),"HC")</f>
        <v>HC</v>
      </c>
      <c r="AC14" s="34" t="e">
        <f>_xlfn.XLOOKUP(AB14,Résultats!$O:$O,Résultats!$C:$C)</f>
        <v>#N/A</v>
      </c>
      <c r="AD14" s="37" t="str">
        <f t="shared" si="3"/>
        <v>HC</v>
      </c>
      <c r="AE14" s="38" t="str">
        <f>IFERROR(IF('equipe F'!$AB14="HC",'equipe F'!$X14+'equipe F'!$Z14,"HC"),"HC")</f>
        <v>HC</v>
      </c>
      <c r="AH14" s="40"/>
      <c r="AI14" s="37"/>
      <c r="AJ14" s="37"/>
      <c r="AK14" s="37"/>
      <c r="AL14" s="37"/>
      <c r="AM14" s="37"/>
      <c r="AN14" s="37"/>
      <c r="AO14" s="37"/>
      <c r="AP14" s="38"/>
    </row>
    <row r="15" spans="1:42" x14ac:dyDescent="0.35">
      <c r="A15" s="24" t="s">
        <v>1739</v>
      </c>
      <c r="B15" s="34" cm="1">
        <f t="array" ref="B15">IFERROR(SMALL(IF(Résultats!$J:$J=$A15,Résultats!$O:$O,"err"),$B$2),"HC")</f>
        <v>9.8888888888888887E-2</v>
      </c>
      <c r="C15" s="34" t="str">
        <f>_xlfn.XLOOKUP(B15,Résultats!$O:$O,Résultats!$C:$C)</f>
        <v>BUSSIERE AMANDA</v>
      </c>
      <c r="D15" s="34" t="str" cm="1">
        <f t="array" ref="D15">IFERROR(SMALL(IF(Résultats!$J:$J=$A15,Résultats!$O:$O,"err"),$D$2),"HC")</f>
        <v>HC</v>
      </c>
      <c r="E15" s="34" t="e">
        <f>_xlfn.XLOOKUP(D15,Résultats!$O:$O,Résultats!$C:$C)</f>
        <v>#N/A</v>
      </c>
      <c r="F15" s="34" t="str" cm="1">
        <f t="array" ref="F15">IFERROR(SMALL(IF(Résultats!$J:$J=$A15,Résultats!$O:$O,"err"),$F$2),"HC")</f>
        <v>HC</v>
      </c>
      <c r="G15" s="34" t="e">
        <f>_xlfn.XLOOKUP(F15,Résultats!$O:$O,Résultats!$C:$C)</f>
        <v>#N/A</v>
      </c>
      <c r="H15" s="34" t="str">
        <f t="shared" si="0"/>
        <v>HC</v>
      </c>
      <c r="I15" s="35" t="str">
        <f t="shared" si="1"/>
        <v>HC</v>
      </c>
      <c r="L15" s="39"/>
      <c r="M15" s="34"/>
      <c r="N15" s="34"/>
      <c r="O15" s="34"/>
      <c r="P15" s="34"/>
      <c r="Q15" s="34"/>
      <c r="R15" s="34"/>
      <c r="S15" s="34"/>
      <c r="T15" s="35"/>
      <c r="W15" s="24" t="s">
        <v>1757</v>
      </c>
      <c r="X15" s="34" cm="1">
        <f t="array" ref="X15">IFERROR(SMALL(IF(Résultats!$J:$J=$W15,Résultats!$O:$O,"err"),X$2),"HC")</f>
        <v>0.12033564814814815</v>
      </c>
      <c r="Y15" s="34" t="str">
        <f>_xlfn.XLOOKUP(X15,Résultats!$O:$O,Résultats!$C:$C)</f>
        <v>BRUDY SABRINA</v>
      </c>
      <c r="Z15" s="34" t="str" cm="1">
        <f t="array" ref="Z15">IFERROR(SMALL(IF(Résultats!$J:$J=$W15,Résultats!$O:$O,"err"),Z$2),"HC")</f>
        <v>HC</v>
      </c>
      <c r="AA15" s="34" t="e">
        <f>_xlfn.XLOOKUP(Z15,Résultats!$O:$O,Résultats!$C:$C)</f>
        <v>#N/A</v>
      </c>
      <c r="AB15" s="34" t="str" cm="1">
        <f t="array" ref="AB15">IFERROR(SMALL(IF(Résultats!$J:$J=$W15,Résultats!$O:$O,"err"),AB$2),"HC")</f>
        <v>HC</v>
      </c>
      <c r="AC15" s="34" t="e">
        <f>_xlfn.XLOOKUP(AB15,Résultats!$O:$O,Résultats!$C:$C)</f>
        <v>#N/A</v>
      </c>
      <c r="AD15" s="34" t="str">
        <f t="shared" si="3"/>
        <v>HC</v>
      </c>
      <c r="AE15" s="35" t="str">
        <f>IFERROR(IF('equipe F'!$AB15="HC",'equipe F'!$X15+'equipe F'!$Z15,"HC"),"HC")</f>
        <v>HC</v>
      </c>
      <c r="AH15" s="39"/>
      <c r="AI15" s="34"/>
      <c r="AJ15" s="34"/>
      <c r="AK15" s="34"/>
      <c r="AL15" s="34"/>
      <c r="AM15" s="34"/>
      <c r="AN15" s="34"/>
      <c r="AO15" s="34"/>
      <c r="AP15" s="35"/>
    </row>
    <row r="16" spans="1:42" x14ac:dyDescent="0.35">
      <c r="A16" s="24"/>
      <c r="B16" s="34"/>
      <c r="C16" s="34"/>
      <c r="D16" s="34"/>
      <c r="E16" s="34"/>
      <c r="F16" s="34"/>
      <c r="G16" s="34"/>
      <c r="H16" s="34"/>
      <c r="I16" s="35"/>
      <c r="L16" s="40"/>
      <c r="M16" s="37"/>
      <c r="N16" s="37"/>
      <c r="O16" s="37"/>
      <c r="P16" s="37"/>
      <c r="Q16" s="37"/>
      <c r="R16" s="37"/>
      <c r="S16" s="37"/>
      <c r="T16" s="38"/>
      <c r="W16" s="40"/>
      <c r="X16" s="37"/>
      <c r="Y16" s="37"/>
      <c r="Z16" s="37"/>
      <c r="AA16" s="37"/>
      <c r="AB16" s="37"/>
      <c r="AC16" s="37"/>
      <c r="AD16" s="37"/>
      <c r="AE16" s="38"/>
      <c r="AH16" s="40"/>
      <c r="AI16" s="37"/>
      <c r="AJ16" s="37"/>
      <c r="AK16" s="37"/>
      <c r="AL16" s="37"/>
      <c r="AM16" s="37"/>
      <c r="AN16" s="37"/>
      <c r="AO16" s="37"/>
      <c r="AP16" s="38"/>
    </row>
    <row r="17" spans="1:42" x14ac:dyDescent="0.35">
      <c r="A17" s="43"/>
      <c r="B17" s="44"/>
      <c r="C17" s="34" t="str" cm="1">
        <f t="array" ref="C17">_xlfn.XLOOKUP('equipe F'!$B17,Résultats!$D:$D,(Résultats!$E:$E&amp;" "&amp;Résultats!$F:$F))</f>
        <v xml:space="preserve"> </v>
      </c>
      <c r="D17" s="34"/>
      <c r="E17" s="34" t="str" cm="1">
        <f t="array" ref="E17">_xlfn.XLOOKUP('equipe F'!$D17,Résultats!$D:$D,(Résultats!$E:$E&amp;" "&amp;Résultats!$F:$F))</f>
        <v xml:space="preserve"> </v>
      </c>
      <c r="F17" s="34"/>
      <c r="G17" s="34" t="str" cm="1">
        <f t="array" ref="G17">_xlfn.XLOOKUP('equipe F'!$F17,Résultats!$D:$D,(Résultats!$E:$E&amp;" "&amp;Résultats!$F:$F))</f>
        <v xml:space="preserve"> </v>
      </c>
      <c r="H17" s="34"/>
      <c r="I17" s="35"/>
      <c r="L17" s="39"/>
      <c r="M17" s="34"/>
      <c r="N17" s="34"/>
      <c r="O17" s="34"/>
      <c r="P17" s="34"/>
      <c r="Q17" s="34"/>
      <c r="R17" s="34"/>
      <c r="S17" s="34"/>
      <c r="T17" s="35"/>
      <c r="W17" s="39"/>
      <c r="X17" s="34"/>
      <c r="Y17" s="34"/>
      <c r="Z17" s="34"/>
      <c r="AA17" s="34"/>
      <c r="AB17" s="34"/>
      <c r="AC17" s="34"/>
      <c r="AD17" s="34"/>
      <c r="AE17" s="35"/>
      <c r="AH17" s="39"/>
      <c r="AI17" s="34"/>
      <c r="AJ17" s="34"/>
      <c r="AK17" s="34"/>
      <c r="AL17" s="34"/>
      <c r="AM17" s="34"/>
      <c r="AN17" s="34"/>
      <c r="AO17" s="34"/>
      <c r="AP17" s="35"/>
    </row>
    <row r="18" spans="1:42" x14ac:dyDescent="0.35">
      <c r="A18" s="41"/>
      <c r="B18" s="42"/>
      <c r="C18" s="37" t="str" cm="1">
        <f t="array" ref="C18">_xlfn.XLOOKUP('equipe F'!$B18,Résultats!$D:$D,(Résultats!$E:$E&amp;" "&amp;Résultats!$F:$F))</f>
        <v xml:space="preserve"> </v>
      </c>
      <c r="D18" s="37"/>
      <c r="E18" s="37" t="str" cm="1">
        <f t="array" ref="E18">_xlfn.XLOOKUP('equipe F'!$D18,Résultats!$D:$D,(Résultats!$E:$E&amp;" "&amp;Résultats!$F:$F))</f>
        <v xml:space="preserve"> </v>
      </c>
      <c r="F18" s="37"/>
      <c r="G18" s="37" t="str" cm="1">
        <f t="array" ref="G18">_xlfn.XLOOKUP('equipe F'!$F18,Résultats!$D:$D,(Résultats!$E:$E&amp;" "&amp;Résultats!$F:$F))</f>
        <v xml:space="preserve"> </v>
      </c>
      <c r="H18" s="37"/>
      <c r="I18" s="38"/>
      <c r="L18" s="40"/>
      <c r="M18" s="37"/>
      <c r="N18" s="37"/>
      <c r="O18" s="37"/>
      <c r="P18" s="37"/>
      <c r="Q18" s="37"/>
      <c r="R18" s="37"/>
      <c r="S18" s="37"/>
      <c r="T18" s="38"/>
      <c r="W18" s="40"/>
      <c r="X18" s="37"/>
      <c r="Y18" s="37"/>
      <c r="Z18" s="37"/>
      <c r="AA18" s="37"/>
      <c r="AB18" s="37"/>
      <c r="AC18" s="37"/>
      <c r="AD18" s="37"/>
      <c r="AE18" s="38"/>
      <c r="AH18" s="40"/>
      <c r="AI18" s="37"/>
      <c r="AJ18" s="37"/>
      <c r="AK18" s="37"/>
      <c r="AL18" s="37"/>
      <c r="AM18" s="37"/>
      <c r="AN18" s="37"/>
      <c r="AO18" s="37"/>
      <c r="AP18" s="38"/>
    </row>
    <row r="19" spans="1:42" x14ac:dyDescent="0.35">
      <c r="A19" s="43"/>
      <c r="B19" s="44"/>
      <c r="C19" s="34" t="str" cm="1">
        <f t="array" ref="C19">_xlfn.XLOOKUP('equipe F'!$B19,Résultats!$D:$D,(Résultats!$E:$E&amp;" "&amp;Résultats!$F:$F))</f>
        <v xml:space="preserve"> </v>
      </c>
      <c r="D19" s="34"/>
      <c r="E19" s="34" t="str" cm="1">
        <f t="array" ref="E19">_xlfn.XLOOKUP('equipe F'!$D19,Résultats!$D:$D,(Résultats!$E:$E&amp;" "&amp;Résultats!$F:$F))</f>
        <v xml:space="preserve"> </v>
      </c>
      <c r="F19" s="34"/>
      <c r="G19" s="34" t="str" cm="1">
        <f t="array" ref="G19">_xlfn.XLOOKUP('equipe F'!$F19,Résultats!$D:$D,(Résultats!$E:$E&amp;" "&amp;Résultats!$F:$F))</f>
        <v xml:space="preserve"> </v>
      </c>
      <c r="H19" s="34"/>
      <c r="I19" s="35"/>
      <c r="L19" s="39"/>
      <c r="M19" s="34"/>
      <c r="N19" s="34"/>
      <c r="O19" s="34"/>
      <c r="P19" s="34"/>
      <c r="Q19" s="34"/>
      <c r="R19" s="34"/>
      <c r="S19" s="34"/>
      <c r="T19" s="35"/>
      <c r="W19" s="39"/>
      <c r="X19" s="34"/>
      <c r="Y19" s="34"/>
      <c r="Z19" s="34"/>
      <c r="AA19" s="34"/>
      <c r="AB19" s="34"/>
      <c r="AC19" s="34"/>
      <c r="AD19" s="34"/>
      <c r="AE19" s="35"/>
      <c r="AH19" s="39"/>
      <c r="AI19" s="34"/>
      <c r="AJ19" s="34"/>
      <c r="AK19" s="34"/>
      <c r="AL19" s="34"/>
      <c r="AM19" s="34"/>
      <c r="AN19" s="34"/>
      <c r="AO19" s="34"/>
      <c r="AP19" s="35"/>
    </row>
    <row r="20" spans="1:42" x14ac:dyDescent="0.35">
      <c r="A20" s="41"/>
      <c r="B20" s="42"/>
      <c r="C20" s="37" t="str" cm="1">
        <f t="array" ref="C20">_xlfn.XLOOKUP('equipe F'!$B20,Résultats!$D:$D,(Résultats!$E:$E&amp;" "&amp;Résultats!$F:$F))</f>
        <v xml:space="preserve"> </v>
      </c>
      <c r="D20" s="37"/>
      <c r="E20" s="37" t="str" cm="1">
        <f t="array" ref="E20">_xlfn.XLOOKUP('equipe F'!$D20,Résultats!$D:$D,(Résultats!$E:$E&amp;" "&amp;Résultats!$F:$F))</f>
        <v xml:space="preserve"> </v>
      </c>
      <c r="F20" s="37"/>
      <c r="G20" s="37" t="str" cm="1">
        <f t="array" ref="G20">_xlfn.XLOOKUP('equipe F'!$F20,Résultats!$D:$D,(Résultats!$E:$E&amp;" "&amp;Résultats!$F:$F))</f>
        <v xml:space="preserve"> </v>
      </c>
      <c r="H20" s="37"/>
      <c r="I20" s="38"/>
      <c r="L20" s="41"/>
      <c r="M20" s="42"/>
      <c r="N20" s="37" t="str" cm="1">
        <f t="array" ref="N20">_xlfn.XLOOKUP('equipe F'!$M20,Résultats!$D:$D,(Résultats!$E:$E&amp;" "&amp;Résultats!$F:$F))</f>
        <v xml:space="preserve"> </v>
      </c>
      <c r="O20" s="37"/>
      <c r="P20" s="37"/>
      <c r="Q20" s="37"/>
      <c r="R20" s="37" t="str" cm="1">
        <f t="array" ref="R20">_xlfn.XLOOKUP('equipe F'!$Q20,Résultats!$D:$D,(Résultats!$E:$E&amp;" "&amp;Résultats!$F:$F))</f>
        <v xml:space="preserve"> </v>
      </c>
      <c r="S20" s="37"/>
      <c r="T20" s="38"/>
      <c r="W20" s="41"/>
      <c r="X20" s="42"/>
      <c r="Y20" s="37" t="str" cm="1">
        <f t="array" ref="Y20">_xlfn.XLOOKUP('equipe F'!$X20,Résultats!$D:$D,(Résultats!$E:$E&amp;" "&amp;Résultats!$F:$F))</f>
        <v xml:space="preserve"> </v>
      </c>
      <c r="Z20" s="37"/>
      <c r="AA20" s="37" t="str" cm="1">
        <f t="array" ref="AA20">_xlfn.XLOOKUP('equipe F'!$X20,Résultats!$D:$D,(Résultats!$E:$E&amp;" "&amp;Résultats!$F:$F))</f>
        <v xml:space="preserve"> </v>
      </c>
      <c r="AB20" s="37"/>
      <c r="AC20" s="37" t="str" cm="1">
        <f t="array" ref="AC20">_xlfn.XLOOKUP('equipe F'!$X20,Résultats!$D:$D,(Résultats!$E:$E&amp;" "&amp;Résultats!$F:$F))</f>
        <v xml:space="preserve"> </v>
      </c>
      <c r="AD20" s="37"/>
      <c r="AE20" s="38"/>
      <c r="AH20" s="41"/>
      <c r="AI20" s="42"/>
      <c r="AJ20" s="37" t="str" cm="1">
        <f t="array" ref="AJ20">_xlfn.XLOOKUP('equipe F'!$X20,Résultats!$D:$D,(Résultats!$E:$E&amp;" "&amp;Résultats!$F:$F))</f>
        <v xml:space="preserve"> </v>
      </c>
      <c r="AK20" s="37"/>
      <c r="AL20" s="37" t="str" cm="1">
        <f t="array" ref="AL20">_xlfn.XLOOKUP('equipe F'!$X20,Résultats!$D:$D,(Résultats!$E:$E&amp;" "&amp;Résultats!$F:$F))</f>
        <v xml:space="preserve"> </v>
      </c>
      <c r="AM20" s="37"/>
      <c r="AN20" s="37" t="str" cm="1">
        <f t="array" ref="AN20">_xlfn.XLOOKUP('equipe F'!$X20,Résultats!$D:$D,(Résultats!$E:$E&amp;" "&amp;Résultats!$F:$F))</f>
        <v xml:space="preserve"> </v>
      </c>
      <c r="AO20" s="37"/>
      <c r="AP20" s="38"/>
    </row>
    <row r="21" spans="1:42" x14ac:dyDescent="0.35">
      <c r="A21" s="43"/>
      <c r="B21" s="44"/>
      <c r="C21" s="34" t="str" cm="1">
        <f t="array" ref="C21">_xlfn.XLOOKUP('equipe F'!$B21,Résultats!$D:$D,(Résultats!$E:$E&amp;" "&amp;Résultats!$F:$F))</f>
        <v xml:space="preserve"> </v>
      </c>
      <c r="D21" s="34"/>
      <c r="E21" s="34" t="str" cm="1">
        <f t="array" ref="E21">_xlfn.XLOOKUP('equipe F'!$D21,Résultats!$D:$D,(Résultats!$E:$E&amp;" "&amp;Résultats!$F:$F))</f>
        <v xml:space="preserve"> </v>
      </c>
      <c r="F21" s="34"/>
      <c r="G21" s="34" t="str" cm="1">
        <f t="array" ref="G21">_xlfn.XLOOKUP('equipe F'!$F21,Résultats!$D:$D,(Résultats!$E:$E&amp;" "&amp;Résultats!$F:$F))</f>
        <v xml:space="preserve"> </v>
      </c>
      <c r="H21" s="34"/>
      <c r="I21" s="35"/>
      <c r="L21" s="43"/>
      <c r="M21" s="44"/>
      <c r="N21" s="34" t="str" cm="1">
        <f t="array" ref="N21">_xlfn.XLOOKUP('equipe F'!$M21,Résultats!$D:$D,(Résultats!$E:$E&amp;" "&amp;Résultats!$F:$F))</f>
        <v xml:space="preserve"> </v>
      </c>
      <c r="O21" s="34"/>
      <c r="P21" s="34" t="str" cm="1">
        <f t="array" ref="P21">_xlfn.XLOOKUP('equipe F'!$O21,Résultats!$D:$D,(Résultats!$E:$E&amp;" "&amp;Résultats!$F:$F))</f>
        <v xml:space="preserve"> </v>
      </c>
      <c r="Q21" s="34"/>
      <c r="R21" s="34" t="str" cm="1">
        <f t="array" ref="R21">_xlfn.XLOOKUP('equipe F'!$Q21,Résultats!$D:$D,(Résultats!$E:$E&amp;" "&amp;Résultats!$F:$F))</f>
        <v xml:space="preserve"> </v>
      </c>
      <c r="S21" s="34"/>
      <c r="T21" s="35"/>
      <c r="W21" s="43"/>
      <c r="X21" s="44"/>
      <c r="Y21" s="34" t="str" cm="1">
        <f t="array" ref="Y21">_xlfn.XLOOKUP('equipe F'!$X21,Résultats!$D:$D,(Résultats!$E:$E&amp;" "&amp;Résultats!$F:$F))</f>
        <v xml:space="preserve"> </v>
      </c>
      <c r="Z21" s="34"/>
      <c r="AA21" s="34" t="str" cm="1">
        <f t="array" ref="AA21">_xlfn.XLOOKUP('equipe F'!$X21,Résultats!$D:$D,(Résultats!$E:$E&amp;" "&amp;Résultats!$F:$F))</f>
        <v xml:space="preserve"> </v>
      </c>
      <c r="AB21" s="34"/>
      <c r="AC21" s="34" t="str" cm="1">
        <f t="array" ref="AC21">_xlfn.XLOOKUP('equipe F'!$X21,Résultats!$D:$D,(Résultats!$E:$E&amp;" "&amp;Résultats!$F:$F))</f>
        <v xml:space="preserve"> </v>
      </c>
      <c r="AD21" s="34"/>
      <c r="AE21" s="35"/>
      <c r="AH21" s="43"/>
      <c r="AI21" s="44"/>
      <c r="AJ21" s="34" t="str" cm="1">
        <f t="array" ref="AJ21">_xlfn.XLOOKUP('equipe F'!$X21,Résultats!$D:$D,(Résultats!$E:$E&amp;" "&amp;Résultats!$F:$F))</f>
        <v xml:space="preserve"> </v>
      </c>
      <c r="AK21" s="34"/>
      <c r="AL21" s="34" t="str" cm="1">
        <f t="array" ref="AL21">_xlfn.XLOOKUP('equipe F'!$X21,Résultats!$D:$D,(Résultats!$E:$E&amp;" "&amp;Résultats!$F:$F))</f>
        <v xml:space="preserve"> </v>
      </c>
      <c r="AM21" s="34"/>
      <c r="AN21" s="34" t="str" cm="1">
        <f t="array" ref="AN21">_xlfn.XLOOKUP('equipe F'!$X21,Résultats!$D:$D,(Résultats!$E:$E&amp;" "&amp;Résultats!$F:$F))</f>
        <v xml:space="preserve"> </v>
      </c>
      <c r="AO21" s="34"/>
      <c r="AP21" s="35"/>
    </row>
    <row r="22" spans="1:42" x14ac:dyDescent="0.35">
      <c r="A22" s="41"/>
      <c r="B22" s="42"/>
      <c r="C22" s="37" t="str" cm="1">
        <f t="array" ref="C22">_xlfn.XLOOKUP('equipe F'!$B22,Résultats!$D:$D,(Résultats!$E:$E&amp;" "&amp;Résultats!$F:$F))</f>
        <v xml:space="preserve"> </v>
      </c>
      <c r="D22" s="37"/>
      <c r="E22" s="37" t="str" cm="1">
        <f t="array" ref="E22">_xlfn.XLOOKUP('equipe F'!$D22,Résultats!$D:$D,(Résultats!$E:$E&amp;" "&amp;Résultats!$F:$F))</f>
        <v xml:space="preserve"> </v>
      </c>
      <c r="F22" s="37"/>
      <c r="G22" s="37" t="str" cm="1">
        <f t="array" ref="G22">_xlfn.XLOOKUP('equipe F'!$F22,Résultats!$D:$D,(Résultats!$E:$E&amp;" "&amp;Résultats!$F:$F))</f>
        <v xml:space="preserve"> </v>
      </c>
      <c r="H22" s="37"/>
      <c r="I22" s="38"/>
      <c r="L22" s="41"/>
      <c r="M22" s="42"/>
      <c r="N22" s="37" t="str" cm="1">
        <f t="array" ref="N22">_xlfn.XLOOKUP('equipe F'!$M22,Résultats!$D:$D,(Résultats!$E:$E&amp;" "&amp;Résultats!$F:$F))</f>
        <v xml:space="preserve"> </v>
      </c>
      <c r="O22" s="37"/>
      <c r="P22" s="37" t="str" cm="1">
        <f t="array" ref="P22">_xlfn.XLOOKUP('equipe F'!$O22,Résultats!$D:$D,(Résultats!$E:$E&amp;" "&amp;Résultats!$F:$F))</f>
        <v xml:space="preserve"> </v>
      </c>
      <c r="Q22" s="37"/>
      <c r="R22" s="37" t="str" cm="1">
        <f t="array" ref="R22">_xlfn.XLOOKUP('equipe F'!$Q22,Résultats!$D:$D,(Résultats!$E:$E&amp;" "&amp;Résultats!$F:$F))</f>
        <v xml:space="preserve"> </v>
      </c>
      <c r="S22" s="37"/>
      <c r="T22" s="38"/>
      <c r="W22" s="41"/>
      <c r="X22" s="42"/>
      <c r="Y22" s="37" t="str" cm="1">
        <f t="array" ref="Y22">_xlfn.XLOOKUP('equipe F'!$X22,Résultats!$D:$D,(Résultats!$E:$E&amp;" "&amp;Résultats!$F:$F))</f>
        <v xml:space="preserve"> </v>
      </c>
      <c r="Z22" s="37"/>
      <c r="AA22" s="37" t="str" cm="1">
        <f t="array" ref="AA22">_xlfn.XLOOKUP('equipe F'!$X22,Résultats!$D:$D,(Résultats!$E:$E&amp;" "&amp;Résultats!$F:$F))</f>
        <v xml:space="preserve"> </v>
      </c>
      <c r="AB22" s="37"/>
      <c r="AC22" s="37" t="str" cm="1">
        <f t="array" ref="AC22">_xlfn.XLOOKUP('equipe F'!$X22,Résultats!$D:$D,(Résultats!$E:$E&amp;" "&amp;Résultats!$F:$F))</f>
        <v xml:space="preserve"> </v>
      </c>
      <c r="AD22" s="37"/>
      <c r="AE22" s="38"/>
      <c r="AH22" s="41"/>
      <c r="AI22" s="42"/>
      <c r="AJ22" s="37" t="str" cm="1">
        <f t="array" ref="AJ22">_xlfn.XLOOKUP('equipe F'!$X22,Résultats!$D:$D,(Résultats!$E:$E&amp;" "&amp;Résultats!$F:$F))</f>
        <v xml:space="preserve"> </v>
      </c>
      <c r="AK22" s="37"/>
      <c r="AL22" s="37" t="str" cm="1">
        <f t="array" ref="AL22">_xlfn.XLOOKUP('equipe F'!$X22,Résultats!$D:$D,(Résultats!$E:$E&amp;" "&amp;Résultats!$F:$F))</f>
        <v xml:space="preserve"> </v>
      </c>
      <c r="AM22" s="37"/>
      <c r="AN22" s="37" t="str" cm="1">
        <f t="array" ref="AN22">_xlfn.XLOOKUP('equipe F'!$X22,Résultats!$D:$D,(Résultats!$E:$E&amp;" "&amp;Résultats!$F:$F))</f>
        <v xml:space="preserve"> </v>
      </c>
      <c r="AO22" s="37"/>
      <c r="AP22" s="38"/>
    </row>
    <row r="23" spans="1:42" x14ac:dyDescent="0.35">
      <c r="A23" s="43"/>
      <c r="B23" s="44"/>
      <c r="C23" s="34" t="str" cm="1">
        <f t="array" ref="C23">_xlfn.XLOOKUP('equipe F'!$B23,Résultats!$D:$D,(Résultats!$E:$E&amp;" "&amp;Résultats!$F:$F))</f>
        <v xml:space="preserve"> </v>
      </c>
      <c r="D23" s="34"/>
      <c r="E23" s="34" t="str" cm="1">
        <f t="array" ref="E23">_xlfn.XLOOKUP('equipe F'!$D23,Résultats!$D:$D,(Résultats!$E:$E&amp;" "&amp;Résultats!$F:$F))</f>
        <v xml:space="preserve"> </v>
      </c>
      <c r="F23" s="34"/>
      <c r="G23" s="34" t="str" cm="1">
        <f t="array" ref="G23">_xlfn.XLOOKUP('equipe F'!$F23,Résultats!$D:$D,(Résultats!$E:$E&amp;" "&amp;Résultats!$F:$F))</f>
        <v xml:space="preserve"> </v>
      </c>
      <c r="H23" s="34"/>
      <c r="I23" s="35"/>
      <c r="L23" s="43"/>
      <c r="M23" s="44"/>
      <c r="N23" s="34" t="str" cm="1">
        <f t="array" ref="N23">_xlfn.XLOOKUP('equipe F'!$M23,Résultats!$D:$D,(Résultats!$E:$E&amp;" "&amp;Résultats!$F:$F))</f>
        <v xml:space="preserve"> </v>
      </c>
      <c r="O23" s="34"/>
      <c r="P23" s="34" t="str" cm="1">
        <f t="array" ref="P23">_xlfn.XLOOKUP('equipe F'!$O23,Résultats!$D:$D,(Résultats!$E:$E&amp;" "&amp;Résultats!$F:$F))</f>
        <v xml:space="preserve"> </v>
      </c>
      <c r="Q23" s="34"/>
      <c r="R23" s="34" t="str" cm="1">
        <f t="array" ref="R23">_xlfn.XLOOKUP('equipe F'!$Q23,Résultats!$D:$D,(Résultats!$E:$E&amp;" "&amp;Résultats!$F:$F))</f>
        <v xml:space="preserve"> </v>
      </c>
      <c r="S23" s="34"/>
      <c r="T23" s="35"/>
      <c r="W23" s="43"/>
      <c r="X23" s="44"/>
      <c r="Y23" s="34" t="str" cm="1">
        <f t="array" ref="Y23">_xlfn.XLOOKUP('equipe F'!$X23,Résultats!$D:$D,(Résultats!$E:$E&amp;" "&amp;Résultats!$F:$F))</f>
        <v xml:space="preserve"> </v>
      </c>
      <c r="Z23" s="34"/>
      <c r="AA23" s="34" t="str" cm="1">
        <f t="array" ref="AA23">_xlfn.XLOOKUP('equipe F'!$X23,Résultats!$D:$D,(Résultats!$E:$E&amp;" "&amp;Résultats!$F:$F))</f>
        <v xml:space="preserve"> </v>
      </c>
      <c r="AB23" s="34"/>
      <c r="AC23" s="34" t="str" cm="1">
        <f t="array" ref="AC23">_xlfn.XLOOKUP('equipe F'!$X23,Résultats!$D:$D,(Résultats!$E:$E&amp;" "&amp;Résultats!$F:$F))</f>
        <v xml:space="preserve"> </v>
      </c>
      <c r="AD23" s="34"/>
      <c r="AE23" s="35"/>
      <c r="AH23" s="43"/>
      <c r="AI23" s="44"/>
      <c r="AJ23" s="34" t="str" cm="1">
        <f t="array" ref="AJ23">_xlfn.XLOOKUP('equipe F'!$X23,Résultats!$D:$D,(Résultats!$E:$E&amp;" "&amp;Résultats!$F:$F))</f>
        <v xml:space="preserve"> </v>
      </c>
      <c r="AK23" s="34"/>
      <c r="AL23" s="34" t="str" cm="1">
        <f t="array" ref="AL23">_xlfn.XLOOKUP('equipe F'!$X23,Résultats!$D:$D,(Résultats!$E:$E&amp;" "&amp;Résultats!$F:$F))</f>
        <v xml:space="preserve"> </v>
      </c>
      <c r="AM23" s="34"/>
      <c r="AN23" s="34" t="str" cm="1">
        <f t="array" ref="AN23">_xlfn.XLOOKUP('equipe F'!$X23,Résultats!$D:$D,(Résultats!$E:$E&amp;" "&amp;Résultats!$F:$F))</f>
        <v xml:space="preserve"> </v>
      </c>
      <c r="AO23" s="34"/>
      <c r="AP23" s="35"/>
    </row>
    <row r="24" spans="1:42" x14ac:dyDescent="0.35">
      <c r="A24" s="41"/>
      <c r="B24" s="42"/>
      <c r="C24" s="37" t="str" cm="1">
        <f t="array" ref="C24">_xlfn.XLOOKUP('equipe F'!$B24,Résultats!$D:$D,(Résultats!$E:$E&amp;" "&amp;Résultats!$F:$F))</f>
        <v xml:space="preserve"> </v>
      </c>
      <c r="D24" s="37"/>
      <c r="E24" s="37" t="str" cm="1">
        <f t="array" ref="E24">_xlfn.XLOOKUP('equipe F'!$D24,Résultats!$D:$D,(Résultats!$E:$E&amp;" "&amp;Résultats!$F:$F))</f>
        <v xml:space="preserve"> </v>
      </c>
      <c r="F24" s="37"/>
      <c r="G24" s="37" t="str" cm="1">
        <f t="array" ref="G24">_xlfn.XLOOKUP('equipe F'!$F24,Résultats!$D:$D,(Résultats!$E:$E&amp;" "&amp;Résultats!$F:$F))</f>
        <v xml:space="preserve"> </v>
      </c>
      <c r="H24" s="37"/>
      <c r="I24" s="38"/>
      <c r="L24" s="41"/>
      <c r="M24" s="42"/>
      <c r="N24" s="37" t="str" cm="1">
        <f t="array" ref="N24">_xlfn.XLOOKUP('equipe F'!$M24,Résultats!$D:$D,(Résultats!$E:$E&amp;" "&amp;Résultats!$F:$F))</f>
        <v xml:space="preserve"> </v>
      </c>
      <c r="O24" s="37"/>
      <c r="P24" s="37" t="str" cm="1">
        <f t="array" ref="P24">_xlfn.XLOOKUP('equipe F'!$O24,Résultats!$D:$D,(Résultats!$E:$E&amp;" "&amp;Résultats!$F:$F))</f>
        <v xml:space="preserve"> </v>
      </c>
      <c r="Q24" s="37"/>
      <c r="R24" s="37" t="str" cm="1">
        <f t="array" ref="R24">_xlfn.XLOOKUP('equipe F'!$Q24,Résultats!$D:$D,(Résultats!$E:$E&amp;" "&amp;Résultats!$F:$F))</f>
        <v xml:space="preserve"> </v>
      </c>
      <c r="S24" s="37"/>
      <c r="T24" s="38"/>
      <c r="W24" s="41"/>
      <c r="X24" s="42"/>
      <c r="Y24" s="37" t="str" cm="1">
        <f t="array" ref="Y24">_xlfn.XLOOKUP('equipe F'!$X24,Résultats!$D:$D,(Résultats!$E:$E&amp;" "&amp;Résultats!$F:$F))</f>
        <v xml:space="preserve"> </v>
      </c>
      <c r="Z24" s="37"/>
      <c r="AA24" s="37" t="str" cm="1">
        <f t="array" ref="AA24">_xlfn.XLOOKUP('equipe F'!$X24,Résultats!$D:$D,(Résultats!$E:$E&amp;" "&amp;Résultats!$F:$F))</f>
        <v xml:space="preserve"> </v>
      </c>
      <c r="AB24" s="37"/>
      <c r="AC24" s="37" t="str" cm="1">
        <f t="array" ref="AC24">_xlfn.XLOOKUP('equipe F'!$X24,Résultats!$D:$D,(Résultats!$E:$E&amp;" "&amp;Résultats!$F:$F))</f>
        <v xml:space="preserve"> </v>
      </c>
      <c r="AD24" s="37"/>
      <c r="AE24" s="38"/>
      <c r="AH24" s="41"/>
      <c r="AI24" s="42"/>
      <c r="AJ24" s="37" t="str" cm="1">
        <f t="array" ref="AJ24">_xlfn.XLOOKUP('equipe F'!$X24,Résultats!$D:$D,(Résultats!$E:$E&amp;" "&amp;Résultats!$F:$F))</f>
        <v xml:space="preserve"> </v>
      </c>
      <c r="AK24" s="37"/>
      <c r="AL24" s="37" t="str" cm="1">
        <f t="array" ref="AL24">_xlfn.XLOOKUP('equipe F'!$X24,Résultats!$D:$D,(Résultats!$E:$E&amp;" "&amp;Résultats!$F:$F))</f>
        <v xml:space="preserve"> </v>
      </c>
      <c r="AM24" s="37"/>
      <c r="AN24" s="37" t="str" cm="1">
        <f t="array" ref="AN24">_xlfn.XLOOKUP('equipe F'!$X24,Résultats!$D:$D,(Résultats!$E:$E&amp;" "&amp;Résultats!$F:$F))</f>
        <v xml:space="preserve"> </v>
      </c>
      <c r="AO24" s="37"/>
      <c r="AP24" s="38"/>
    </row>
    <row r="25" spans="1:42" x14ac:dyDescent="0.35">
      <c r="A25" s="43"/>
      <c r="B25" s="44"/>
      <c r="C25" s="34" t="str" cm="1">
        <f t="array" ref="C25">_xlfn.XLOOKUP('equipe F'!$B25,Résultats!$D:$D,(Résultats!$E:$E&amp;" "&amp;Résultats!$F:$F))</f>
        <v xml:space="preserve"> </v>
      </c>
      <c r="D25" s="34"/>
      <c r="E25" s="34" t="str" cm="1">
        <f t="array" ref="E25">_xlfn.XLOOKUP('equipe F'!$D25,Résultats!$D:$D,(Résultats!$E:$E&amp;" "&amp;Résultats!$F:$F))</f>
        <v xml:space="preserve"> </v>
      </c>
      <c r="F25" s="34"/>
      <c r="G25" s="34" t="str" cm="1">
        <f t="array" ref="G25">_xlfn.XLOOKUP('equipe F'!$F25,Résultats!$D:$D,(Résultats!$E:$E&amp;" "&amp;Résultats!$F:$F))</f>
        <v xml:space="preserve"> </v>
      </c>
      <c r="H25" s="34"/>
      <c r="I25" s="35"/>
      <c r="L25" s="43"/>
      <c r="M25" s="44"/>
      <c r="N25" s="34" t="str" cm="1">
        <f t="array" ref="N25">_xlfn.XLOOKUP('equipe F'!$M25,Résultats!$D:$D,(Résultats!$E:$E&amp;" "&amp;Résultats!$F:$F))</f>
        <v xml:space="preserve"> </v>
      </c>
      <c r="O25" s="34"/>
      <c r="P25" s="34" t="str" cm="1">
        <f t="array" ref="P25">_xlfn.XLOOKUP('equipe F'!$O25,Résultats!$D:$D,(Résultats!$E:$E&amp;" "&amp;Résultats!$F:$F))</f>
        <v xml:space="preserve"> </v>
      </c>
      <c r="Q25" s="34"/>
      <c r="R25" s="34" t="str" cm="1">
        <f t="array" ref="R25">_xlfn.XLOOKUP('equipe F'!$Q25,Résultats!$D:$D,(Résultats!$E:$E&amp;" "&amp;Résultats!$F:$F))</f>
        <v xml:space="preserve"> </v>
      </c>
      <c r="S25" s="34"/>
      <c r="T25" s="35"/>
      <c r="W25" s="43"/>
      <c r="X25" s="44"/>
      <c r="Y25" s="34" t="str" cm="1">
        <f t="array" ref="Y25">_xlfn.XLOOKUP('equipe F'!$X25,Résultats!$D:$D,(Résultats!$E:$E&amp;" "&amp;Résultats!$F:$F))</f>
        <v xml:space="preserve"> </v>
      </c>
      <c r="Z25" s="34"/>
      <c r="AA25" s="34" t="str" cm="1">
        <f t="array" ref="AA25">_xlfn.XLOOKUP('equipe F'!$X25,Résultats!$D:$D,(Résultats!$E:$E&amp;" "&amp;Résultats!$F:$F))</f>
        <v xml:space="preserve"> </v>
      </c>
      <c r="AB25" s="34"/>
      <c r="AC25" s="34" t="str" cm="1">
        <f t="array" ref="AC25">_xlfn.XLOOKUP('equipe F'!$X25,Résultats!$D:$D,(Résultats!$E:$E&amp;" "&amp;Résultats!$F:$F))</f>
        <v xml:space="preserve"> </v>
      </c>
      <c r="AD25" s="34"/>
      <c r="AE25" s="35"/>
      <c r="AH25" s="43"/>
      <c r="AI25" s="44"/>
      <c r="AJ25" s="34" t="str" cm="1">
        <f t="array" ref="AJ25">_xlfn.XLOOKUP('equipe F'!$X25,Résultats!$D:$D,(Résultats!$E:$E&amp;" "&amp;Résultats!$F:$F))</f>
        <v xml:space="preserve"> </v>
      </c>
      <c r="AK25" s="34"/>
      <c r="AL25" s="34" t="str" cm="1">
        <f t="array" ref="AL25">_xlfn.XLOOKUP('equipe F'!$X25,Résultats!$D:$D,(Résultats!$E:$E&amp;" "&amp;Résultats!$F:$F))</f>
        <v xml:space="preserve"> </v>
      </c>
      <c r="AM25" s="34"/>
      <c r="AN25" s="34" t="str" cm="1">
        <f t="array" ref="AN25">_xlfn.XLOOKUP('equipe F'!$X25,Résultats!$D:$D,(Résultats!$E:$E&amp;" "&amp;Résultats!$F:$F))</f>
        <v xml:space="preserve"> </v>
      </c>
      <c r="AO25" s="34"/>
      <c r="AP25" s="35"/>
    </row>
    <row r="26" spans="1:42" x14ac:dyDescent="0.35">
      <c r="A26" s="41"/>
      <c r="B26" s="42"/>
      <c r="C26" s="37" t="str" cm="1">
        <f t="array" ref="C26">_xlfn.XLOOKUP('equipe F'!$B26,Résultats!$D:$D,(Résultats!$E:$E&amp;" "&amp;Résultats!$F:$F))</f>
        <v xml:space="preserve"> </v>
      </c>
      <c r="D26" s="37"/>
      <c r="E26" s="37" t="str" cm="1">
        <f t="array" ref="E26">_xlfn.XLOOKUP('equipe F'!$D26,Résultats!$D:$D,(Résultats!$E:$E&amp;" "&amp;Résultats!$F:$F))</f>
        <v xml:space="preserve"> </v>
      </c>
      <c r="F26" s="37"/>
      <c r="G26" s="37" t="str" cm="1">
        <f t="array" ref="G26">_xlfn.XLOOKUP('equipe F'!$F26,Résultats!$D:$D,(Résultats!$E:$E&amp;" "&amp;Résultats!$F:$F))</f>
        <v xml:space="preserve"> </v>
      </c>
      <c r="H26" s="37"/>
      <c r="I26" s="38"/>
      <c r="L26" s="41"/>
      <c r="M26" s="42"/>
      <c r="N26" s="37" t="str" cm="1">
        <f t="array" ref="N26">_xlfn.XLOOKUP('equipe F'!$M26,Résultats!$D:$D,(Résultats!$E:$E&amp;" "&amp;Résultats!$F:$F))</f>
        <v xml:space="preserve"> </v>
      </c>
      <c r="O26" s="37"/>
      <c r="P26" s="37" t="str" cm="1">
        <f t="array" ref="P26">_xlfn.XLOOKUP('equipe F'!$O26,Résultats!$D:$D,(Résultats!$E:$E&amp;" "&amp;Résultats!$F:$F))</f>
        <v xml:space="preserve"> </v>
      </c>
      <c r="Q26" s="37"/>
      <c r="R26" s="37" t="str" cm="1">
        <f t="array" ref="R26">_xlfn.XLOOKUP('equipe F'!$Q26,Résultats!$D:$D,(Résultats!$E:$E&amp;" "&amp;Résultats!$F:$F))</f>
        <v xml:space="preserve"> </v>
      </c>
      <c r="S26" s="37"/>
      <c r="T26" s="38"/>
      <c r="W26" s="41"/>
      <c r="X26" s="42"/>
      <c r="Y26" s="37" t="str" cm="1">
        <f t="array" ref="Y26">_xlfn.XLOOKUP('equipe F'!$X26,Résultats!$D:$D,(Résultats!$E:$E&amp;" "&amp;Résultats!$F:$F))</f>
        <v xml:space="preserve"> </v>
      </c>
      <c r="Z26" s="37"/>
      <c r="AA26" s="37" t="str" cm="1">
        <f t="array" ref="AA26">_xlfn.XLOOKUP('equipe F'!$X26,Résultats!$D:$D,(Résultats!$E:$E&amp;" "&amp;Résultats!$F:$F))</f>
        <v xml:space="preserve"> </v>
      </c>
      <c r="AB26" s="37"/>
      <c r="AC26" s="37" t="str" cm="1">
        <f t="array" ref="AC26">_xlfn.XLOOKUP('equipe F'!$X26,Résultats!$D:$D,(Résultats!$E:$E&amp;" "&amp;Résultats!$F:$F))</f>
        <v xml:space="preserve"> </v>
      </c>
      <c r="AD26" s="37"/>
      <c r="AE26" s="38"/>
      <c r="AH26" s="41"/>
      <c r="AI26" s="42"/>
      <c r="AJ26" s="37" t="str" cm="1">
        <f t="array" ref="AJ26">_xlfn.XLOOKUP('equipe F'!$X26,Résultats!$D:$D,(Résultats!$E:$E&amp;" "&amp;Résultats!$F:$F))</f>
        <v xml:space="preserve"> </v>
      </c>
      <c r="AK26" s="37"/>
      <c r="AL26" s="37" t="str" cm="1">
        <f t="array" ref="AL26">_xlfn.XLOOKUP('equipe F'!$X26,Résultats!$D:$D,(Résultats!$E:$E&amp;" "&amp;Résultats!$F:$F))</f>
        <v xml:space="preserve"> </v>
      </c>
      <c r="AM26" s="37"/>
      <c r="AN26" s="37" t="str" cm="1">
        <f t="array" ref="AN26">_xlfn.XLOOKUP('equipe F'!$X26,Résultats!$D:$D,(Résultats!$E:$E&amp;" "&amp;Résultats!$F:$F))</f>
        <v xml:space="preserve"> </v>
      </c>
      <c r="AO26" s="37"/>
      <c r="AP26" s="38"/>
    </row>
    <row r="27" spans="1:42" x14ac:dyDescent="0.35">
      <c r="A27" s="43"/>
      <c r="B27" s="44"/>
      <c r="C27" s="34" t="str" cm="1">
        <f t="array" ref="C27">_xlfn.XLOOKUP('equipe F'!$B27,Résultats!$D:$D,(Résultats!$E:$E&amp;" "&amp;Résultats!$F:$F))</f>
        <v xml:space="preserve"> </v>
      </c>
      <c r="D27" s="34"/>
      <c r="E27" s="34" t="str" cm="1">
        <f t="array" ref="E27">_xlfn.XLOOKUP('equipe F'!$D27,Résultats!$D:$D,(Résultats!$E:$E&amp;" "&amp;Résultats!$F:$F))</f>
        <v xml:space="preserve"> </v>
      </c>
      <c r="F27" s="34"/>
      <c r="G27" s="34" t="str" cm="1">
        <f t="array" ref="G27">_xlfn.XLOOKUP('equipe F'!$F27,Résultats!$D:$D,(Résultats!$E:$E&amp;" "&amp;Résultats!$F:$F))</f>
        <v xml:space="preserve"> </v>
      </c>
      <c r="H27" s="34"/>
      <c r="I27" s="35"/>
      <c r="L27" s="43"/>
      <c r="M27" s="44"/>
      <c r="N27" s="34" t="str" cm="1">
        <f t="array" ref="N27">_xlfn.XLOOKUP('equipe F'!$M27,Résultats!$D:$D,(Résultats!$E:$E&amp;" "&amp;Résultats!$F:$F))</f>
        <v xml:space="preserve"> </v>
      </c>
      <c r="O27" s="34"/>
      <c r="P27" s="34" t="str" cm="1">
        <f t="array" ref="P27">_xlfn.XLOOKUP('equipe F'!$O27,Résultats!$D:$D,(Résultats!$E:$E&amp;" "&amp;Résultats!$F:$F))</f>
        <v xml:space="preserve"> </v>
      </c>
      <c r="Q27" s="34"/>
      <c r="R27" s="34" t="str" cm="1">
        <f t="array" ref="R27">_xlfn.XLOOKUP('equipe F'!$Q27,Résultats!$D:$D,(Résultats!$E:$E&amp;" "&amp;Résultats!$F:$F))</f>
        <v xml:space="preserve"> </v>
      </c>
      <c r="S27" s="34"/>
      <c r="T27" s="35"/>
      <c r="W27" s="43"/>
      <c r="X27" s="44"/>
      <c r="Y27" s="34" t="str" cm="1">
        <f t="array" ref="Y27">_xlfn.XLOOKUP('equipe F'!$X27,Résultats!$D:$D,(Résultats!$E:$E&amp;" "&amp;Résultats!$F:$F))</f>
        <v xml:space="preserve"> </v>
      </c>
      <c r="Z27" s="34"/>
      <c r="AA27" s="34" t="str" cm="1">
        <f t="array" ref="AA27">_xlfn.XLOOKUP('equipe F'!$X27,Résultats!$D:$D,(Résultats!$E:$E&amp;" "&amp;Résultats!$F:$F))</f>
        <v xml:space="preserve"> </v>
      </c>
      <c r="AB27" s="34"/>
      <c r="AC27" s="34" t="str" cm="1">
        <f t="array" ref="AC27">_xlfn.XLOOKUP('equipe F'!$X27,Résultats!$D:$D,(Résultats!$E:$E&amp;" "&amp;Résultats!$F:$F))</f>
        <v xml:space="preserve"> </v>
      </c>
      <c r="AD27" s="34"/>
      <c r="AE27" s="35"/>
      <c r="AH27" s="43"/>
      <c r="AI27" s="44"/>
      <c r="AJ27" s="34" t="str" cm="1">
        <f t="array" ref="AJ27">_xlfn.XLOOKUP('equipe F'!$X27,Résultats!$D:$D,(Résultats!$E:$E&amp;" "&amp;Résultats!$F:$F))</f>
        <v xml:space="preserve"> </v>
      </c>
      <c r="AK27" s="34"/>
      <c r="AL27" s="34" t="str" cm="1">
        <f t="array" ref="AL27">_xlfn.XLOOKUP('equipe F'!$X27,Résultats!$D:$D,(Résultats!$E:$E&amp;" "&amp;Résultats!$F:$F))</f>
        <v xml:space="preserve"> </v>
      </c>
      <c r="AM27" s="34"/>
      <c r="AN27" s="34" t="str" cm="1">
        <f t="array" ref="AN27">_xlfn.XLOOKUP('equipe F'!$X27,Résultats!$D:$D,(Résultats!$E:$E&amp;" "&amp;Résultats!$F:$F))</f>
        <v xml:space="preserve"> </v>
      </c>
      <c r="AO27" s="34"/>
      <c r="AP27" s="35"/>
    </row>
    <row r="28" spans="1:42" x14ac:dyDescent="0.35">
      <c r="A28" s="41"/>
      <c r="B28" s="42"/>
      <c r="C28" s="37" t="str" cm="1">
        <f t="array" ref="C28">_xlfn.XLOOKUP('equipe F'!$B28,Résultats!$D:$D,(Résultats!$E:$E&amp;" "&amp;Résultats!$F:$F))</f>
        <v xml:space="preserve"> </v>
      </c>
      <c r="D28" s="37"/>
      <c r="E28" s="37" t="str" cm="1">
        <f t="array" ref="E28">_xlfn.XLOOKUP('equipe F'!$D28,Résultats!$D:$D,(Résultats!$E:$E&amp;" "&amp;Résultats!$F:$F))</f>
        <v xml:space="preserve"> </v>
      </c>
      <c r="F28" s="37"/>
      <c r="G28" s="37" t="str" cm="1">
        <f t="array" ref="G28">_xlfn.XLOOKUP('equipe F'!$F28,Résultats!$D:$D,(Résultats!$E:$E&amp;" "&amp;Résultats!$F:$F))</f>
        <v xml:space="preserve"> </v>
      </c>
      <c r="H28" s="37"/>
      <c r="I28" s="38"/>
      <c r="L28" s="41"/>
      <c r="M28" s="42"/>
      <c r="N28" s="37" t="str" cm="1">
        <f t="array" ref="N28">_xlfn.XLOOKUP('equipe F'!$M28,Résultats!$D:$D,(Résultats!$E:$E&amp;" "&amp;Résultats!$F:$F))</f>
        <v xml:space="preserve"> </v>
      </c>
      <c r="O28" s="37"/>
      <c r="P28" s="37" t="str" cm="1">
        <f t="array" ref="P28">_xlfn.XLOOKUP('equipe F'!$O28,Résultats!$D:$D,(Résultats!$E:$E&amp;" "&amp;Résultats!$F:$F))</f>
        <v xml:space="preserve"> </v>
      </c>
      <c r="Q28" s="37"/>
      <c r="R28" s="37" t="str" cm="1">
        <f t="array" ref="R28">_xlfn.XLOOKUP('equipe F'!$Q28,Résultats!$D:$D,(Résultats!$E:$E&amp;" "&amp;Résultats!$F:$F))</f>
        <v xml:space="preserve"> </v>
      </c>
      <c r="S28" s="37"/>
      <c r="T28" s="38"/>
      <c r="W28" s="41"/>
      <c r="X28" s="42"/>
      <c r="Y28" s="37" t="str" cm="1">
        <f t="array" ref="Y28">_xlfn.XLOOKUP('equipe F'!$X28,Résultats!$D:$D,(Résultats!$E:$E&amp;" "&amp;Résultats!$F:$F))</f>
        <v xml:space="preserve"> </v>
      </c>
      <c r="Z28" s="37"/>
      <c r="AA28" s="37" t="str" cm="1">
        <f t="array" ref="AA28">_xlfn.XLOOKUP('equipe F'!$X28,Résultats!$D:$D,(Résultats!$E:$E&amp;" "&amp;Résultats!$F:$F))</f>
        <v xml:space="preserve"> </v>
      </c>
      <c r="AB28" s="37"/>
      <c r="AC28" s="37" t="str" cm="1">
        <f t="array" ref="AC28">_xlfn.XLOOKUP('equipe F'!$X28,Résultats!$D:$D,(Résultats!$E:$E&amp;" "&amp;Résultats!$F:$F))</f>
        <v xml:space="preserve"> </v>
      </c>
      <c r="AD28" s="37"/>
      <c r="AE28" s="38"/>
      <c r="AH28" s="41"/>
      <c r="AI28" s="42"/>
      <c r="AJ28" s="37" t="str" cm="1">
        <f t="array" ref="AJ28">_xlfn.XLOOKUP('equipe F'!$X28,Résultats!$D:$D,(Résultats!$E:$E&amp;" "&amp;Résultats!$F:$F))</f>
        <v xml:space="preserve"> </v>
      </c>
      <c r="AK28" s="37"/>
      <c r="AL28" s="37" t="str" cm="1">
        <f t="array" ref="AL28">_xlfn.XLOOKUP('equipe F'!$X28,Résultats!$D:$D,(Résultats!$E:$E&amp;" "&amp;Résultats!$F:$F))</f>
        <v xml:space="preserve"> </v>
      </c>
      <c r="AM28" s="37"/>
      <c r="AN28" s="37" t="str" cm="1">
        <f t="array" ref="AN28">_xlfn.XLOOKUP('equipe F'!$X28,Résultats!$D:$D,(Résultats!$E:$E&amp;" "&amp;Résultats!$F:$F))</f>
        <v xml:space="preserve"> </v>
      </c>
      <c r="AO28" s="37"/>
      <c r="AP28" s="38"/>
    </row>
    <row r="29" spans="1:42" x14ac:dyDescent="0.35">
      <c r="A29" s="43"/>
      <c r="B29" s="44"/>
      <c r="C29" s="34" t="str" cm="1">
        <f t="array" ref="C29">_xlfn.XLOOKUP('equipe F'!$B29,Résultats!$D:$D,(Résultats!$E:$E&amp;" "&amp;Résultats!$F:$F))</f>
        <v xml:space="preserve"> </v>
      </c>
      <c r="D29" s="34"/>
      <c r="E29" s="34" t="str" cm="1">
        <f t="array" ref="E29">_xlfn.XLOOKUP('equipe F'!$D29,Résultats!$D:$D,(Résultats!$E:$E&amp;" "&amp;Résultats!$F:$F))</f>
        <v xml:space="preserve"> </v>
      </c>
      <c r="F29" s="34"/>
      <c r="G29" s="34" t="str" cm="1">
        <f t="array" ref="G29">_xlfn.XLOOKUP('equipe F'!$F29,Résultats!$D:$D,(Résultats!$E:$E&amp;" "&amp;Résultats!$F:$F))</f>
        <v xml:space="preserve"> </v>
      </c>
      <c r="H29" s="34"/>
      <c r="I29" s="35"/>
      <c r="L29" s="43"/>
      <c r="M29" s="44"/>
      <c r="N29" s="34" t="str" cm="1">
        <f t="array" ref="N29">_xlfn.XLOOKUP('equipe F'!$M29,Résultats!$D:$D,(Résultats!$E:$E&amp;" "&amp;Résultats!$F:$F))</f>
        <v xml:space="preserve"> </v>
      </c>
      <c r="O29" s="34"/>
      <c r="P29" s="34" t="str" cm="1">
        <f t="array" ref="P29">_xlfn.XLOOKUP('equipe F'!$O29,Résultats!$D:$D,(Résultats!$E:$E&amp;" "&amp;Résultats!$F:$F))</f>
        <v xml:space="preserve"> </v>
      </c>
      <c r="Q29" s="34"/>
      <c r="R29" s="34" t="str" cm="1">
        <f t="array" ref="R29">_xlfn.XLOOKUP('equipe F'!$Q29,Résultats!$D:$D,(Résultats!$E:$E&amp;" "&amp;Résultats!$F:$F))</f>
        <v xml:space="preserve"> </v>
      </c>
      <c r="S29" s="34"/>
      <c r="T29" s="35"/>
      <c r="W29" s="43"/>
      <c r="X29" s="44"/>
      <c r="Y29" s="34" t="str" cm="1">
        <f t="array" ref="Y29">_xlfn.XLOOKUP('equipe F'!$X29,Résultats!$D:$D,(Résultats!$E:$E&amp;" "&amp;Résultats!$F:$F))</f>
        <v xml:space="preserve"> </v>
      </c>
      <c r="Z29" s="34"/>
      <c r="AA29" s="34" t="str" cm="1">
        <f t="array" ref="AA29">_xlfn.XLOOKUP('equipe F'!$X29,Résultats!$D:$D,(Résultats!$E:$E&amp;" "&amp;Résultats!$F:$F))</f>
        <v xml:space="preserve"> </v>
      </c>
      <c r="AB29" s="34"/>
      <c r="AC29" s="34" t="str" cm="1">
        <f t="array" ref="AC29">_xlfn.XLOOKUP('equipe F'!$X29,Résultats!$D:$D,(Résultats!$E:$E&amp;" "&amp;Résultats!$F:$F))</f>
        <v xml:space="preserve"> </v>
      </c>
      <c r="AD29" s="34"/>
      <c r="AE29" s="35"/>
      <c r="AH29" s="43"/>
      <c r="AI29" s="44"/>
      <c r="AJ29" s="34" t="str" cm="1">
        <f t="array" ref="AJ29">_xlfn.XLOOKUP('equipe F'!$X29,Résultats!$D:$D,(Résultats!$E:$E&amp;" "&amp;Résultats!$F:$F))</f>
        <v xml:space="preserve"> </v>
      </c>
      <c r="AK29" s="34"/>
      <c r="AL29" s="34" t="str" cm="1">
        <f t="array" ref="AL29">_xlfn.XLOOKUP('equipe F'!$X29,Résultats!$D:$D,(Résultats!$E:$E&amp;" "&amp;Résultats!$F:$F))</f>
        <v xml:space="preserve"> </v>
      </c>
      <c r="AM29" s="34"/>
      <c r="AN29" s="34" t="str" cm="1">
        <f t="array" ref="AN29">_xlfn.XLOOKUP('equipe F'!$X29,Résultats!$D:$D,(Résultats!$E:$E&amp;" "&amp;Résultats!$F:$F))</f>
        <v xml:space="preserve"> </v>
      </c>
      <c r="AO29" s="34"/>
      <c r="AP29" s="35"/>
    </row>
    <row r="30" spans="1:42" x14ac:dyDescent="0.35">
      <c r="A30" s="41"/>
      <c r="B30" s="42"/>
      <c r="C30" s="37" t="str" cm="1">
        <f t="array" ref="C30">_xlfn.XLOOKUP('equipe F'!$B30,Résultats!$D:$D,(Résultats!$E:$E&amp;" "&amp;Résultats!$F:$F))</f>
        <v xml:space="preserve"> </v>
      </c>
      <c r="D30" s="37"/>
      <c r="E30" s="37" t="str" cm="1">
        <f t="array" ref="E30">_xlfn.XLOOKUP('equipe F'!$D30,Résultats!$D:$D,(Résultats!$E:$E&amp;" "&amp;Résultats!$F:$F))</f>
        <v xml:space="preserve"> </v>
      </c>
      <c r="F30" s="37"/>
      <c r="G30" s="37" t="str" cm="1">
        <f t="array" ref="G30">_xlfn.XLOOKUP('equipe F'!$F30,Résultats!$D:$D,(Résultats!$E:$E&amp;" "&amp;Résultats!$F:$F))</f>
        <v xml:space="preserve"> </v>
      </c>
      <c r="H30" s="37"/>
      <c r="I30" s="38"/>
      <c r="L30" s="41"/>
      <c r="M30" s="42"/>
      <c r="N30" s="37" t="str" cm="1">
        <f t="array" ref="N30">_xlfn.XLOOKUP('equipe F'!$M30,Résultats!$D:$D,(Résultats!$E:$E&amp;" "&amp;Résultats!$F:$F))</f>
        <v xml:space="preserve"> </v>
      </c>
      <c r="O30" s="37"/>
      <c r="P30" s="37" t="str" cm="1">
        <f t="array" ref="P30">_xlfn.XLOOKUP('equipe F'!$O30,Résultats!$D:$D,(Résultats!$E:$E&amp;" "&amp;Résultats!$F:$F))</f>
        <v xml:space="preserve"> </v>
      </c>
      <c r="Q30" s="37"/>
      <c r="R30" s="37" t="str" cm="1">
        <f t="array" ref="R30">_xlfn.XLOOKUP('equipe F'!$Q30,Résultats!$D:$D,(Résultats!$E:$E&amp;" "&amp;Résultats!$F:$F))</f>
        <v xml:space="preserve"> </v>
      </c>
      <c r="S30" s="37"/>
      <c r="T30" s="38"/>
      <c r="W30" s="41"/>
      <c r="X30" s="42"/>
      <c r="Y30" s="37" t="str" cm="1">
        <f t="array" ref="Y30">_xlfn.XLOOKUP('equipe F'!$X30,Résultats!$D:$D,(Résultats!$E:$E&amp;" "&amp;Résultats!$F:$F))</f>
        <v xml:space="preserve"> </v>
      </c>
      <c r="Z30" s="37"/>
      <c r="AA30" s="37" t="str" cm="1">
        <f t="array" ref="AA30">_xlfn.XLOOKUP('equipe F'!$X30,Résultats!$D:$D,(Résultats!$E:$E&amp;" "&amp;Résultats!$F:$F))</f>
        <v xml:space="preserve"> </v>
      </c>
      <c r="AB30" s="37"/>
      <c r="AC30" s="37" t="str" cm="1">
        <f t="array" ref="AC30">_xlfn.XLOOKUP('equipe F'!$X30,Résultats!$D:$D,(Résultats!$E:$E&amp;" "&amp;Résultats!$F:$F))</f>
        <v xml:space="preserve"> </v>
      </c>
      <c r="AD30" s="37"/>
      <c r="AE30" s="38"/>
      <c r="AH30" s="41"/>
      <c r="AI30" s="42"/>
      <c r="AJ30" s="37" t="str" cm="1">
        <f t="array" ref="AJ30">_xlfn.XLOOKUP('equipe F'!$X30,Résultats!$D:$D,(Résultats!$E:$E&amp;" "&amp;Résultats!$F:$F))</f>
        <v xml:space="preserve"> </v>
      </c>
      <c r="AK30" s="37"/>
      <c r="AL30" s="37" t="str" cm="1">
        <f t="array" ref="AL30">_xlfn.XLOOKUP('equipe F'!$X30,Résultats!$D:$D,(Résultats!$E:$E&amp;" "&amp;Résultats!$F:$F))</f>
        <v xml:space="preserve"> </v>
      </c>
      <c r="AM30" s="37"/>
      <c r="AN30" s="37" t="str" cm="1">
        <f t="array" ref="AN30">_xlfn.XLOOKUP('equipe F'!$X30,Résultats!$D:$D,(Résultats!$E:$E&amp;" "&amp;Résultats!$F:$F))</f>
        <v xml:space="preserve"> </v>
      </c>
      <c r="AO30" s="37"/>
      <c r="AP30" s="38"/>
    </row>
    <row r="31" spans="1:42" x14ac:dyDescent="0.35">
      <c r="A31" s="43"/>
      <c r="B31" s="44"/>
      <c r="C31" s="34" t="str" cm="1">
        <f t="array" ref="C31">_xlfn.XLOOKUP('equipe F'!$B31,Résultats!$D:$D,(Résultats!$E:$E&amp;" "&amp;Résultats!$F:$F))</f>
        <v xml:space="preserve"> </v>
      </c>
      <c r="D31" s="34"/>
      <c r="E31" s="34" t="str" cm="1">
        <f t="array" ref="E31">_xlfn.XLOOKUP('equipe F'!$D31,Résultats!$D:$D,(Résultats!$E:$E&amp;" "&amp;Résultats!$F:$F))</f>
        <v xml:space="preserve"> </v>
      </c>
      <c r="F31" s="34"/>
      <c r="G31" s="34" t="str" cm="1">
        <f t="array" ref="G31">_xlfn.XLOOKUP('equipe F'!$F31,Résultats!$D:$D,(Résultats!$E:$E&amp;" "&amp;Résultats!$F:$F))</f>
        <v xml:space="preserve"> </v>
      </c>
      <c r="H31" s="34"/>
      <c r="I31" s="35"/>
      <c r="L31" s="43"/>
      <c r="M31" s="44"/>
      <c r="N31" s="34" t="str" cm="1">
        <f t="array" ref="N31">_xlfn.XLOOKUP('equipe F'!$M31,Résultats!$D:$D,(Résultats!$E:$E&amp;" "&amp;Résultats!$F:$F))</f>
        <v xml:space="preserve"> </v>
      </c>
      <c r="O31" s="34"/>
      <c r="P31" s="34" t="str" cm="1">
        <f t="array" ref="P31">_xlfn.XLOOKUP('equipe F'!$O31,Résultats!$D:$D,(Résultats!$E:$E&amp;" "&amp;Résultats!$F:$F))</f>
        <v xml:space="preserve"> </v>
      </c>
      <c r="Q31" s="34"/>
      <c r="R31" s="34" t="str" cm="1">
        <f t="array" ref="R31">_xlfn.XLOOKUP('equipe F'!$Q31,Résultats!$D:$D,(Résultats!$E:$E&amp;" "&amp;Résultats!$F:$F))</f>
        <v xml:space="preserve"> </v>
      </c>
      <c r="S31" s="34"/>
      <c r="T31" s="35"/>
      <c r="W31" s="43"/>
      <c r="X31" s="44"/>
      <c r="Y31" s="34" t="str" cm="1">
        <f t="array" ref="Y31">_xlfn.XLOOKUP('equipe F'!$X31,Résultats!$D:$D,(Résultats!$E:$E&amp;" "&amp;Résultats!$F:$F))</f>
        <v xml:space="preserve"> </v>
      </c>
      <c r="Z31" s="34"/>
      <c r="AA31" s="34" t="str" cm="1">
        <f t="array" ref="AA31">_xlfn.XLOOKUP('equipe F'!$X31,Résultats!$D:$D,(Résultats!$E:$E&amp;" "&amp;Résultats!$F:$F))</f>
        <v xml:space="preserve"> </v>
      </c>
      <c r="AB31" s="34"/>
      <c r="AC31" s="34" t="str" cm="1">
        <f t="array" ref="AC31">_xlfn.XLOOKUP('equipe F'!$X31,Résultats!$D:$D,(Résultats!$E:$E&amp;" "&amp;Résultats!$F:$F))</f>
        <v xml:space="preserve"> </v>
      </c>
      <c r="AD31" s="34"/>
      <c r="AE31" s="35"/>
      <c r="AH31" s="43"/>
      <c r="AI31" s="44"/>
      <c r="AJ31" s="34" t="str" cm="1">
        <f t="array" ref="AJ31">_xlfn.XLOOKUP('equipe F'!$X31,Résultats!$D:$D,(Résultats!$E:$E&amp;" "&amp;Résultats!$F:$F))</f>
        <v xml:space="preserve"> </v>
      </c>
      <c r="AK31" s="34"/>
      <c r="AL31" s="34" t="str" cm="1">
        <f t="array" ref="AL31">_xlfn.XLOOKUP('equipe F'!$X31,Résultats!$D:$D,(Résultats!$E:$E&amp;" "&amp;Résultats!$F:$F))</f>
        <v xml:space="preserve"> </v>
      </c>
      <c r="AM31" s="34"/>
      <c r="AN31" s="34" t="str" cm="1">
        <f t="array" ref="AN31">_xlfn.XLOOKUP('equipe F'!$X31,Résultats!$D:$D,(Résultats!$E:$E&amp;" "&amp;Résultats!$F:$F))</f>
        <v xml:space="preserve"> </v>
      </c>
      <c r="AO31" s="34"/>
      <c r="AP31" s="35"/>
    </row>
    <row r="32" spans="1:42" x14ac:dyDescent="0.35">
      <c r="A32" s="41"/>
      <c r="B32" s="42"/>
      <c r="C32" s="37" t="str" cm="1">
        <f t="array" ref="C32">_xlfn.XLOOKUP('equipe F'!$B32,Résultats!$D:$D,(Résultats!$E:$E&amp;" "&amp;Résultats!$F:$F))</f>
        <v xml:space="preserve"> </v>
      </c>
      <c r="D32" s="37"/>
      <c r="E32" s="37" t="str" cm="1">
        <f t="array" ref="E32">_xlfn.XLOOKUP('equipe F'!$D32,Résultats!$D:$D,(Résultats!$E:$E&amp;" "&amp;Résultats!$F:$F))</f>
        <v xml:space="preserve"> </v>
      </c>
      <c r="F32" s="37"/>
      <c r="G32" s="37" t="str" cm="1">
        <f t="array" ref="G32">_xlfn.XLOOKUP('equipe F'!$F32,Résultats!$D:$D,(Résultats!$E:$E&amp;" "&amp;Résultats!$F:$F))</f>
        <v xml:space="preserve"> </v>
      </c>
      <c r="H32" s="37"/>
      <c r="I32" s="38"/>
      <c r="L32" s="41"/>
      <c r="M32" s="42"/>
      <c r="N32" s="37" t="str" cm="1">
        <f t="array" ref="N32">_xlfn.XLOOKUP('equipe F'!$M32,Résultats!$D:$D,(Résultats!$E:$E&amp;" "&amp;Résultats!$F:$F))</f>
        <v xml:space="preserve"> </v>
      </c>
      <c r="O32" s="37"/>
      <c r="P32" s="37" t="str" cm="1">
        <f t="array" ref="P32">_xlfn.XLOOKUP('equipe F'!$O32,Résultats!$D:$D,(Résultats!$E:$E&amp;" "&amp;Résultats!$F:$F))</f>
        <v xml:space="preserve"> </v>
      </c>
      <c r="Q32" s="37"/>
      <c r="R32" s="37" t="str" cm="1">
        <f t="array" ref="R32">_xlfn.XLOOKUP('equipe F'!$Q32,Résultats!$D:$D,(Résultats!$E:$E&amp;" "&amp;Résultats!$F:$F))</f>
        <v xml:space="preserve"> </v>
      </c>
      <c r="S32" s="37"/>
      <c r="T32" s="38"/>
      <c r="W32" s="41"/>
      <c r="X32" s="42"/>
      <c r="Y32" s="37" t="str" cm="1">
        <f t="array" ref="Y32">_xlfn.XLOOKUP('equipe F'!$X32,Résultats!$D:$D,(Résultats!$E:$E&amp;" "&amp;Résultats!$F:$F))</f>
        <v xml:space="preserve"> </v>
      </c>
      <c r="Z32" s="37"/>
      <c r="AA32" s="37" t="str" cm="1">
        <f t="array" ref="AA32">_xlfn.XLOOKUP('equipe F'!$X32,Résultats!$D:$D,(Résultats!$E:$E&amp;" "&amp;Résultats!$F:$F))</f>
        <v xml:space="preserve"> </v>
      </c>
      <c r="AB32" s="37"/>
      <c r="AC32" s="37" t="str" cm="1">
        <f t="array" ref="AC32">_xlfn.XLOOKUP('equipe F'!$X32,Résultats!$D:$D,(Résultats!$E:$E&amp;" "&amp;Résultats!$F:$F))</f>
        <v xml:space="preserve"> </v>
      </c>
      <c r="AD32" s="37"/>
      <c r="AE32" s="38"/>
      <c r="AH32" s="41"/>
      <c r="AI32" s="42"/>
      <c r="AJ32" s="37" t="str" cm="1">
        <f t="array" ref="AJ32">_xlfn.XLOOKUP('equipe F'!$X32,Résultats!$D:$D,(Résultats!$E:$E&amp;" "&amp;Résultats!$F:$F))</f>
        <v xml:space="preserve"> </v>
      </c>
      <c r="AK32" s="37"/>
      <c r="AL32" s="37" t="str" cm="1">
        <f t="array" ref="AL32">_xlfn.XLOOKUP('equipe F'!$X32,Résultats!$D:$D,(Résultats!$E:$E&amp;" "&amp;Résultats!$F:$F))</f>
        <v xml:space="preserve"> </v>
      </c>
      <c r="AM32" s="37"/>
      <c r="AN32" s="37" t="str" cm="1">
        <f t="array" ref="AN32">_xlfn.XLOOKUP('equipe F'!$X32,Résultats!$D:$D,(Résultats!$E:$E&amp;" "&amp;Résultats!$F:$F))</f>
        <v xml:space="preserve"> </v>
      </c>
      <c r="AO32" s="37"/>
      <c r="AP32" s="38"/>
    </row>
    <row r="33" spans="1:42" x14ac:dyDescent="0.35">
      <c r="A33" s="45"/>
      <c r="B33" s="46"/>
      <c r="C33" s="47" t="str" cm="1">
        <f t="array" ref="C33">_xlfn.XLOOKUP('equipe F'!$B33,Résultats!$D:$D,(Résultats!$E:$E&amp;" "&amp;Résultats!$F:$F))</f>
        <v xml:space="preserve"> </v>
      </c>
      <c r="D33" s="47"/>
      <c r="E33" s="47" t="str" cm="1">
        <f t="array" ref="E33">_xlfn.XLOOKUP('equipe F'!$D33,Résultats!$D:$D,(Résultats!$E:$E&amp;" "&amp;Résultats!$F:$F))</f>
        <v xml:space="preserve"> </v>
      </c>
      <c r="F33" s="47"/>
      <c r="G33" s="47" t="str" cm="1">
        <f t="array" ref="G33">_xlfn.XLOOKUP('equipe F'!$F33,Résultats!$D:$D,(Résultats!$E:$E&amp;" "&amp;Résultats!$F:$F))</f>
        <v xml:space="preserve"> </v>
      </c>
      <c r="H33" s="47"/>
      <c r="I33" s="48"/>
      <c r="L33" s="45"/>
      <c r="M33" s="46"/>
      <c r="N33" s="47" t="str" cm="1">
        <f t="array" ref="N33">_xlfn.XLOOKUP('equipe F'!$M33,Résultats!$D:$D,(Résultats!$E:$E&amp;" "&amp;Résultats!$F:$F))</f>
        <v xml:space="preserve"> </v>
      </c>
      <c r="O33" s="47"/>
      <c r="P33" s="47" t="str" cm="1">
        <f t="array" ref="P33">_xlfn.XLOOKUP('equipe F'!$O33,Résultats!$D:$D,(Résultats!$E:$E&amp;" "&amp;Résultats!$F:$F))</f>
        <v xml:space="preserve"> </v>
      </c>
      <c r="Q33" s="47"/>
      <c r="R33" s="47" t="str" cm="1">
        <f t="array" ref="R33">_xlfn.XLOOKUP('equipe F'!$Q33,Résultats!$D:$D,(Résultats!$E:$E&amp;" "&amp;Résultats!$F:$F))</f>
        <v xml:space="preserve"> </v>
      </c>
      <c r="S33" s="47"/>
      <c r="T33" s="48"/>
      <c r="W33" s="45"/>
      <c r="X33" s="46"/>
      <c r="Y33" s="47" t="str" cm="1">
        <f t="array" ref="Y33">_xlfn.XLOOKUP('equipe F'!$X33,Résultats!$D:$D,(Résultats!$E:$E&amp;" "&amp;Résultats!$F:$F))</f>
        <v xml:space="preserve"> </v>
      </c>
      <c r="Z33" s="47"/>
      <c r="AA33" s="47" t="str" cm="1">
        <f t="array" ref="AA33">_xlfn.XLOOKUP('equipe F'!$X33,Résultats!$D:$D,(Résultats!$E:$E&amp;" "&amp;Résultats!$F:$F))</f>
        <v xml:space="preserve"> </v>
      </c>
      <c r="AB33" s="47"/>
      <c r="AC33" s="47" t="str" cm="1">
        <f t="array" ref="AC33">_xlfn.XLOOKUP('equipe F'!$X33,Résultats!$D:$D,(Résultats!$E:$E&amp;" "&amp;Résultats!$F:$F))</f>
        <v xml:space="preserve"> </v>
      </c>
      <c r="AD33" s="47"/>
      <c r="AE33" s="48"/>
      <c r="AH33" s="45"/>
      <c r="AI33" s="46"/>
      <c r="AJ33" s="47" t="str" cm="1">
        <f t="array" ref="AJ33">_xlfn.XLOOKUP('equipe F'!$X33,Résultats!$D:$D,(Résultats!$E:$E&amp;" "&amp;Résultats!$F:$F))</f>
        <v xml:space="preserve"> </v>
      </c>
      <c r="AK33" s="47"/>
      <c r="AL33" s="47" t="str" cm="1">
        <f t="array" ref="AL33">_xlfn.XLOOKUP('equipe F'!$X33,Résultats!$D:$D,(Résultats!$E:$E&amp;" "&amp;Résultats!$F:$F))</f>
        <v xml:space="preserve"> </v>
      </c>
      <c r="AM33" s="47"/>
      <c r="AN33" s="47" t="str" cm="1">
        <f t="array" ref="AN33">_xlfn.XLOOKUP('equipe F'!$X33,Résultats!$D:$D,(Résultats!$E:$E&amp;" "&amp;Résultats!$F:$F))</f>
        <v xml:space="preserve"> </v>
      </c>
      <c r="AO33" s="47"/>
      <c r="AP33" s="4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9165D-BC54-45C6-A619-9C25226EE3E9}">
  <dimension ref="A3:AO27"/>
  <sheetViews>
    <sheetView workbookViewId="0">
      <selection activeCell="G7" sqref="G7"/>
    </sheetView>
  </sheetViews>
  <sheetFormatPr baseColWidth="10" defaultRowHeight="15.5" x14ac:dyDescent="0.35"/>
  <cols>
    <col min="23" max="23" width="21.5" bestFit="1" customWidth="1"/>
  </cols>
  <sheetData>
    <row r="3" spans="1:41" x14ac:dyDescent="0.35">
      <c r="A3" s="29" t="s">
        <v>552</v>
      </c>
      <c r="B3" s="30" t="s">
        <v>532</v>
      </c>
      <c r="C3" s="31" t="s">
        <v>535</v>
      </c>
      <c r="D3" s="30" t="s">
        <v>533</v>
      </c>
      <c r="E3" s="31" t="s">
        <v>536</v>
      </c>
      <c r="F3" s="30" t="s">
        <v>534</v>
      </c>
      <c r="G3" s="31" t="s">
        <v>537</v>
      </c>
      <c r="H3" s="30" t="s">
        <v>548</v>
      </c>
      <c r="I3" s="32" t="s">
        <v>549</v>
      </c>
      <c r="L3" s="29" t="s">
        <v>552</v>
      </c>
      <c r="M3" s="30" t="s">
        <v>532</v>
      </c>
      <c r="N3" s="31" t="s">
        <v>535</v>
      </c>
      <c r="O3" s="30" t="s">
        <v>533</v>
      </c>
      <c r="P3" s="31" t="s">
        <v>536</v>
      </c>
      <c r="Q3" s="30" t="s">
        <v>534</v>
      </c>
      <c r="R3" s="31" t="s">
        <v>537</v>
      </c>
      <c r="S3" s="30" t="s">
        <v>548</v>
      </c>
      <c r="T3" s="32" t="s">
        <v>549</v>
      </c>
      <c r="W3" s="29" t="s">
        <v>552</v>
      </c>
      <c r="X3" s="30" t="s">
        <v>532</v>
      </c>
      <c r="Y3" s="31" t="s">
        <v>535</v>
      </c>
      <c r="Z3" s="30" t="s">
        <v>533</v>
      </c>
      <c r="AA3" s="31" t="s">
        <v>536</v>
      </c>
      <c r="AB3" s="30" t="s">
        <v>534</v>
      </c>
      <c r="AC3" s="31" t="s">
        <v>537</v>
      </c>
      <c r="AD3" s="30" t="s">
        <v>548</v>
      </c>
      <c r="AE3" s="32" t="s">
        <v>549</v>
      </c>
      <c r="AG3" s="29" t="s">
        <v>552</v>
      </c>
      <c r="AH3" s="30" t="s">
        <v>532</v>
      </c>
      <c r="AI3" s="31" t="s">
        <v>535</v>
      </c>
      <c r="AJ3" s="30" t="s">
        <v>533</v>
      </c>
      <c r="AK3" s="31" t="s">
        <v>536</v>
      </c>
      <c r="AL3" s="30" t="s">
        <v>534</v>
      </c>
      <c r="AM3" s="31" t="s">
        <v>537</v>
      </c>
      <c r="AN3" s="30" t="s">
        <v>548</v>
      </c>
      <c r="AO3" s="32" t="s">
        <v>549</v>
      </c>
    </row>
    <row r="4" spans="1:41" x14ac:dyDescent="0.35">
      <c r="A4" s="24" t="s">
        <v>1672</v>
      </c>
      <c r="B4" s="34" cm="1">
        <f t="array" ref="B4">IFERROR(SMALL(IF(Résultats!$J:$J=A4,Résultats!$O:$O,"err"),B$3),"HC")</f>
        <v>5.572916666666667E-2</v>
      </c>
      <c r="C4" s="34" t="str">
        <f>_xlfn.XLOOKUP(B4,Résultats!$O:$O,Résultats!$C:$C)</f>
        <v>LESAGE PIERRE</v>
      </c>
      <c r="D4" s="34" cm="1">
        <f t="array" ref="D4">IFERROR(SMALL(IF(Résultats!$J:$J=A4,Résultats!$O:$O,"err"),D$3),"HC")</f>
        <v>6.311342592592592E-2</v>
      </c>
      <c r="E4" s="34" t="str">
        <f>_xlfn.XLOOKUP(D4,Résultats!$O:$O,Résultats!$C:$C)</f>
        <v>CANONNE CYRIL</v>
      </c>
      <c r="F4" s="34" cm="1">
        <f t="array" ref="F4">IFERROR(SMALL(IF(Résultats!$J:$J=A4,Résultats!$O:$O,"err"),F$3),"HC")</f>
        <v>6.8645833333333336E-2</v>
      </c>
      <c r="G4" s="34" t="str">
        <f>_xlfn.XLOOKUP(F4,Résultats!$O:$O,Résultats!$C:$C)</f>
        <v>DUFOUR-BAILLET ANTOINE</v>
      </c>
      <c r="H4" s="34">
        <f t="shared" ref="H4" si="0">IFERROR(+B4+D4+F4,"HC")</f>
        <v>0.18748842592592591</v>
      </c>
      <c r="I4" s="35" t="str">
        <f t="shared" ref="I4" si="1">IFERROR(IF(F4="HC",D4+B4,"HC"),"HC")</f>
        <v>HC</v>
      </c>
      <c r="L4" s="24" t="s">
        <v>1671</v>
      </c>
      <c r="M4" s="34" cm="1">
        <f t="array" ref="M4">IFERROR(SMALL(IF(Résultats!$J:$J=L4,Résultats!$O:$O,"err"),M$3),"HC")</f>
        <v>4.8773148148148149E-2</v>
      </c>
      <c r="N4" s="34" t="str">
        <f>_xlfn.XLOOKUP(M4,Résultats!$O:$O,Résultats!$C:$C)</f>
        <v>RONDOT ANTOINE</v>
      </c>
      <c r="O4" s="34" t="str" cm="1">
        <f t="array" ref="O4">IFERROR(SMALL(IF(Résultats!$J:$J=$L4,Résultats!$O:$O,"err"),O$3),"HC")</f>
        <v>HC</v>
      </c>
      <c r="P4" s="34" t="e">
        <f>_xlfn.XLOOKUP(O4,Résultats!$O:$O,Résultats!$C:$C)</f>
        <v>#N/A</v>
      </c>
      <c r="Q4" s="34" t="str" cm="1">
        <f t="array" ref="Q4">IFERROR(SMALL(IF(Résultats!$J:$J=$L4,Résultats!$O:$O,"err"),Q$3),"HC")</f>
        <v>HC</v>
      </c>
      <c r="R4" s="34" t="e">
        <f>_xlfn.XLOOKUP(Q4,Résultats!$O:$O,Résultats!$C:$C)</f>
        <v>#N/A</v>
      </c>
      <c r="S4" s="34" t="str">
        <f t="shared" ref="S4:S19" si="2">IFERROR(+M4+O4+Q4,"HC")</f>
        <v>HC</v>
      </c>
      <c r="T4" s="35" t="str">
        <f t="shared" ref="T4:T19" si="3">IFERROR(IF(Q4="HC",O4+M4,"HC"),"HC")</f>
        <v>HC</v>
      </c>
      <c r="W4" s="24" t="s">
        <v>1676</v>
      </c>
      <c r="X4" s="34" cm="1">
        <f t="array" ref="X4">IFERROR(SMALL(IF(Résultats!$J:$J=$W4,Résultats!$O:$O,"err"),X$3),"HC")</f>
        <v>6.295138888888889E-2</v>
      </c>
      <c r="Y4" s="34" t="str">
        <f>_xlfn.XLOOKUP(X4,Résultats!$O:$O,Résultats!$C:$C)</f>
        <v>JACQUES OLIVIER</v>
      </c>
      <c r="Z4" s="34" cm="1">
        <f t="array" ref="Z4">IFERROR(SMALL(IF(Résultats!$J:$J=$W4,Résultats!$O:$O,"err"),Z$3),"HC")</f>
        <v>8.9039351851851856E-2</v>
      </c>
      <c r="AA4" s="34" t="str">
        <f>_xlfn.XLOOKUP(Z4,Résultats!$O:$O,Résultats!$C:$C)</f>
        <v>GUERIOT ALAIN</v>
      </c>
      <c r="AB4" s="34" t="str" cm="1">
        <f t="array" ref="AB4">IFERROR(SMALL(IF(Résultats!$J:$J=$W4,Résultats!$O:$O,"err"),AB$3),"HC")</f>
        <v>HC</v>
      </c>
      <c r="AC4" s="34" t="e">
        <f>_xlfn.XLOOKUP(AB4,Résultats!$O:$O,Résultats!$C:$C)</f>
        <v>#N/A</v>
      </c>
      <c r="AD4" s="34" t="str">
        <f t="shared" ref="AD4:AD15" si="4">IFERROR(+X4+Z4+AB4,"HC")</f>
        <v>HC</v>
      </c>
      <c r="AE4" s="35">
        <f t="shared" ref="AE4:AE15" si="5">IFERROR(IF(AB4="HC",Z4+X4,"HC"),"HC")</f>
        <v>0.15199074074074076</v>
      </c>
      <c r="AG4" s="24" t="s">
        <v>1681</v>
      </c>
      <c r="AH4" s="34" cm="1">
        <f t="array" ref="AH4">IFERROR(SMALL(IF(Résultats!$J:$J=$AG4,Résultats!$O:$O,"err"),AH$3),"HC")</f>
        <v>6.5868055555555555E-2</v>
      </c>
      <c r="AI4" s="34" t="str">
        <f>_xlfn.XLOOKUP(AH4,Résultats!$O:$O,Résultats!$C:$C)</f>
        <v>BILHAUT XAVIER</v>
      </c>
      <c r="AJ4" s="34" cm="1">
        <f t="array" ref="AJ4">IFERROR(SMALL(IF(Résultats!$J:$J=$AG4,Résultats!$O:$O,"err"),AJ$3),"HC")</f>
        <v>7.346064814814815E-2</v>
      </c>
      <c r="AK4" s="34" t="str">
        <f>_xlfn.XLOOKUP(AJ4,Résultats!$O:$O,Résultats!$C:$C)</f>
        <v>LUONG SI DANIEL</v>
      </c>
      <c r="AL4" s="34" t="str" cm="1">
        <f t="array" ref="AL4">IFERROR(SMALL(IF(Résultats!$J:$J=$AG4,Résultats!$O:$O,"err"),AL$3),"HC")</f>
        <v>HC</v>
      </c>
      <c r="AM4" s="34" t="e">
        <f>_xlfn.XLOOKUP(AL4,Résultats!$O:$O,Résultats!$C:$C)</f>
        <v>#N/A</v>
      </c>
      <c r="AN4" s="34" t="str">
        <f t="shared" ref="AN4:AN10" si="6">IFERROR(+AH4+AJ4+AL4,"HC")</f>
        <v>HC</v>
      </c>
      <c r="AO4" s="35">
        <f t="shared" ref="AO4:AO10" si="7">IFERROR(IF(AL4="HC",AJ4+AH4,"HC"),"HC")</f>
        <v>0.1393287037037037</v>
      </c>
    </row>
    <row r="5" spans="1:41" x14ac:dyDescent="0.35">
      <c r="A5" s="24" t="s">
        <v>1673</v>
      </c>
      <c r="B5" s="34" cm="1">
        <f t="array" ref="B5">IFERROR(SMALL(IF(Résultats!$J:$J=A5,Résultats!$O:$O,"err"),B$3),"HC")</f>
        <v>5.6527777777777781E-2</v>
      </c>
      <c r="C5" s="34" t="str">
        <f>_xlfn.XLOOKUP(B5,Résultats!$O:$O,Résultats!$C:$C)</f>
        <v>QUERLIOZ MAEL</v>
      </c>
      <c r="D5" s="34" cm="1">
        <f t="array" ref="D5">IFERROR(SMALL(IF(Résultats!$J:$J=A5,Résultats!$O:$O,"err"),D$3),"HC")</f>
        <v>6.1967592592592595E-2</v>
      </c>
      <c r="E5" s="34" t="str">
        <f>_xlfn.XLOOKUP(D5,Résultats!$O:$O,Résultats!$C:$C)</f>
        <v>GELY JONATHAN</v>
      </c>
      <c r="F5" s="34" cm="1">
        <f t="array" ref="F5">IFERROR(SMALL(IF(Résultats!$J:$J=A5,Résultats!$O:$O,"err"),F$3),"HC")</f>
        <v>6.8159722222222219E-2</v>
      </c>
      <c r="G5" s="34" t="str">
        <f>_xlfn.XLOOKUP(F5,Résultats!$O:$O,Résultats!$C:$C)</f>
        <v>SANTIGNY GLEMAIN PIERRE</v>
      </c>
      <c r="H5" s="34">
        <f t="shared" ref="H5:H17" si="8">IFERROR(+B5+D5+F5,"HC")</f>
        <v>0.18665509259259261</v>
      </c>
      <c r="I5" s="35" t="str">
        <f t="shared" ref="I5:I17" si="9">IFERROR(IF(F5="HC",D5+B5,"HC"),"HC")</f>
        <v>HC</v>
      </c>
      <c r="L5" s="24" t="s">
        <v>1678</v>
      </c>
      <c r="M5" s="34" cm="1">
        <f t="array" ref="M5">IFERROR(SMALL(IF(Résultats!$J:$J=L5,Résultats!$O:$O,"err"),M$3),"HC")</f>
        <v>6.4236111111111105E-2</v>
      </c>
      <c r="N5" s="34" t="str">
        <f>_xlfn.XLOOKUP(M5,Résultats!$O:$O,Résultats!$C:$C)</f>
        <v>MOURIER MATHIEU</v>
      </c>
      <c r="O5" s="34" cm="1">
        <f t="array" ref="O5">IFERROR(SMALL(IF(Résultats!$J:$J=$L5,Résultats!$O:$O,"err"),O$3),"HC")</f>
        <v>7.4456018518518519E-2</v>
      </c>
      <c r="P5" s="34" t="str">
        <f>_xlfn.XLOOKUP(O5,Résultats!$O:$O,Résultats!$C:$C)</f>
        <v>PROST JULIEN</v>
      </c>
      <c r="Q5" s="34" t="str" cm="1">
        <f t="array" ref="Q5">IFERROR(SMALL(IF(Résultats!$J:$J=$L5,Résultats!$O:$O,"err"),Q$3),"HC")</f>
        <v>HC</v>
      </c>
      <c r="R5" s="34" t="e">
        <f>_xlfn.XLOOKUP(Q5,Résultats!$O:$O,Résultats!$C:$C)</f>
        <v>#N/A</v>
      </c>
      <c r="S5" s="37" t="str">
        <f t="shared" si="2"/>
        <v>HC</v>
      </c>
      <c r="T5" s="38">
        <f t="shared" si="3"/>
        <v>0.13869212962962962</v>
      </c>
      <c r="W5" s="24" t="s">
        <v>1677</v>
      </c>
      <c r="X5" s="34" cm="1">
        <f t="array" ref="X5">IFERROR(SMALL(IF(Résultats!$J:$J=$W5,Résultats!$O:$O,"err"),X$3),"HC")</f>
        <v>6.3541666666666663E-2</v>
      </c>
      <c r="Y5" s="34" t="str">
        <f>_xlfn.XLOOKUP(X5,Résultats!$O:$O,Résultats!$C:$C)</f>
        <v>COSTE STEPHANE</v>
      </c>
      <c r="Z5" s="34" cm="1">
        <f t="array" ref="Z5">IFERROR(SMALL(IF(Résultats!$J:$J=$W5,Résultats!$O:$O,"err"),Z$3),"HC")</f>
        <v>9.195601851851852E-2</v>
      </c>
      <c r="AA5" s="34" t="str">
        <f>_xlfn.XLOOKUP(Z5,Résultats!$O:$O,Résultats!$C:$C)</f>
        <v>POTTIER EMMANUEL</v>
      </c>
      <c r="AB5" s="34" t="str" cm="1">
        <f t="array" ref="AB5">IFERROR(SMALL(IF(Résultats!$J:$J=$W5,Résultats!$O:$O,"err"),AB$3),"HC")</f>
        <v>HC</v>
      </c>
      <c r="AC5" s="34" t="e">
        <f>_xlfn.XLOOKUP(AB5,Résultats!$O:$O,Résultats!$C:$C)</f>
        <v>#N/A</v>
      </c>
      <c r="AD5" s="37" t="str">
        <f t="shared" si="4"/>
        <v>HC</v>
      </c>
      <c r="AE5" s="38">
        <f t="shared" si="5"/>
        <v>0.1554976851851852</v>
      </c>
      <c r="AG5" s="24" t="s">
        <v>1689</v>
      </c>
      <c r="AH5" s="34" cm="1">
        <f t="array" ref="AH5">IFERROR(SMALL(IF(Résultats!$J:$J=$AG5,Résultats!$O:$O,"err"),AH$3),"HC")</f>
        <v>6.7025462962962967E-2</v>
      </c>
      <c r="AI5" s="34" t="str">
        <f>_xlfn.XLOOKUP(AH5,Résultats!$O:$O,Résultats!$C:$C)</f>
        <v>OBER PIERROT</v>
      </c>
      <c r="AJ5" s="34" cm="1">
        <f t="array" ref="AJ5">IFERROR(SMALL(IF(Résultats!$J:$J=$AG5,Résultats!$O:$O,"err"),AJ$3),"HC")</f>
        <v>7.0451388888888883E-2</v>
      </c>
      <c r="AK5" s="34" t="str">
        <f>_xlfn.XLOOKUP(AJ5,Résultats!$O:$O,Résultats!$C:$C)</f>
        <v>BOULHAUT CHRISTIAN</v>
      </c>
      <c r="AL5" s="34" t="str" cm="1">
        <f t="array" ref="AL5">IFERROR(SMALL(IF(Résultats!$J:$J=$AG5,Résultats!$O:$O,"err"),AL$3),"HC")</f>
        <v>HC</v>
      </c>
      <c r="AM5" s="34" t="e">
        <f>_xlfn.XLOOKUP(AL5,Résultats!$O:$O,Résultats!$C:$C)</f>
        <v>#N/A</v>
      </c>
      <c r="AN5" s="37" t="str">
        <f t="shared" si="6"/>
        <v>HC</v>
      </c>
      <c r="AO5" s="38">
        <f t="shared" si="7"/>
        <v>0.13747685185185185</v>
      </c>
    </row>
    <row r="6" spans="1:41" x14ac:dyDescent="0.35">
      <c r="A6" s="24" t="s">
        <v>1674</v>
      </c>
      <c r="B6" s="34" cm="1">
        <f t="array" ref="B6">IFERROR(SMALL(IF(Résultats!$J:$J=A6,Résultats!$O:$O,"err"),B$3),"HC")</f>
        <v>5.8506944444444445E-2</v>
      </c>
      <c r="C6" s="34" t="str">
        <f>_xlfn.XLOOKUP(B6,Résultats!$O:$O,Résultats!$C:$C)</f>
        <v>FRANVIL THOMAS</v>
      </c>
      <c r="D6" s="34" t="str" cm="1">
        <f t="array" ref="D6">IFERROR(SMALL(IF(Résultats!$J:$J=A6,Résultats!$O:$O,"err"),D$3),"HC")</f>
        <v>HC</v>
      </c>
      <c r="E6" s="34" t="e">
        <f>_xlfn.XLOOKUP(D6,Résultats!$O:$O,Résultats!$C:$C)</f>
        <v>#N/A</v>
      </c>
      <c r="F6" s="34" t="str" cm="1">
        <f t="array" ref="F6">IFERROR(SMALL(IF(Résultats!$J:$J=A6,Résultats!$O:$O,"err"),F$3),"HC")</f>
        <v>HC</v>
      </c>
      <c r="G6" s="34" t="e">
        <f>_xlfn.XLOOKUP(F6,Résultats!$O:$O,Résultats!$C:$C)</f>
        <v>#N/A</v>
      </c>
      <c r="H6" s="34" t="str">
        <f t="shared" si="8"/>
        <v>HC</v>
      </c>
      <c r="I6" s="35" t="str">
        <f t="shared" si="9"/>
        <v>HC</v>
      </c>
      <c r="L6" s="24" t="s">
        <v>1680</v>
      </c>
      <c r="M6" s="34" cm="1">
        <f t="array" ref="M6">IFERROR(SMALL(IF(Résultats!$J:$J=L6,Résultats!$O:$O,"err"),M$3),"HC")</f>
        <v>6.474537037037037E-2</v>
      </c>
      <c r="N6" s="34" t="str">
        <f>_xlfn.XLOOKUP(M6,Résultats!$O:$O,Résultats!$C:$C)</f>
        <v>BEYSSAC THOMAS</v>
      </c>
      <c r="O6" s="34" t="str" cm="1">
        <f t="array" ref="O6">IFERROR(SMALL(IF(Résultats!$J:$J=$L6,Résultats!$O:$O,"err"),O$3),"HC")</f>
        <v>HC</v>
      </c>
      <c r="P6" s="34" t="e">
        <f>_xlfn.XLOOKUP(O6,Résultats!$O:$O,Résultats!$C:$C)</f>
        <v>#N/A</v>
      </c>
      <c r="Q6" s="34" t="str" cm="1">
        <f t="array" ref="Q6">IFERROR(SMALL(IF(Résultats!$J:$J=$L6,Résultats!$O:$O,"err"),Q$3),"HC")</f>
        <v>HC</v>
      </c>
      <c r="R6" s="34" t="e">
        <f>_xlfn.XLOOKUP(Q6,Résultats!$O:$O,Résultats!$C:$C)</f>
        <v>#N/A</v>
      </c>
      <c r="S6" s="34" t="str">
        <f t="shared" si="2"/>
        <v>HC</v>
      </c>
      <c r="T6" s="35" t="str">
        <f t="shared" si="3"/>
        <v>HC</v>
      </c>
      <c r="W6" s="24" t="s">
        <v>1679</v>
      </c>
      <c r="X6" s="34" cm="1">
        <f t="array" ref="X6">IFERROR(SMALL(IF(Résultats!$J:$J=$W6,Résultats!$O:$O,"err"),X$3),"HC")</f>
        <v>6.4525462962962965E-2</v>
      </c>
      <c r="Y6" s="34" t="str">
        <f>_xlfn.XLOOKUP(X6,Résultats!$O:$O,Résultats!$C:$C)</f>
        <v>ARGAUD DENIS</v>
      </c>
      <c r="Z6" s="34" cm="1">
        <f t="array" ref="Z6">IFERROR(SMALL(IF(Résultats!$J:$J=$W6,Résultats!$O:$O,"err"),Z$3),"HC")</f>
        <v>8.9374999999999996E-2</v>
      </c>
      <c r="AA6" s="34" t="str">
        <f>_xlfn.XLOOKUP(Z6,Résultats!$O:$O,Résultats!$C:$C)</f>
        <v>OLLAGNIER FRÉDÉRIC</v>
      </c>
      <c r="AB6" s="34" t="str" cm="1">
        <f t="array" ref="AB6">IFERROR(SMALL(IF(Résultats!$J:$J=$W6,Résultats!$O:$O,"err"),AB$3),"HC")</f>
        <v>HC</v>
      </c>
      <c r="AC6" s="34" t="e">
        <f>_xlfn.XLOOKUP(AB6,Résultats!$O:$O,Résultats!$C:$C)</f>
        <v>#N/A</v>
      </c>
      <c r="AD6" s="34" t="str">
        <f t="shared" si="4"/>
        <v>HC</v>
      </c>
      <c r="AE6" s="35">
        <f t="shared" si="5"/>
        <v>0.15390046296296295</v>
      </c>
      <c r="AG6" s="24" t="s">
        <v>1696</v>
      </c>
      <c r="AH6" s="34" cm="1">
        <f t="array" ref="AH6">IFERROR(SMALL(IF(Résultats!$J:$J=$AG6,Résultats!$O:$O,"err"),AH$3),"HC")</f>
        <v>6.9166666666666668E-2</v>
      </c>
      <c r="AI6" s="34" t="str">
        <f>_xlfn.XLOOKUP(AH6,Résultats!$O:$O,Résultats!$C:$C)</f>
        <v>FRANGEUL JEAN-MARC</v>
      </c>
      <c r="AJ6" s="34" cm="1">
        <f t="array" ref="AJ6">IFERROR(SMALL(IF(Résultats!$J:$J=$AG6,Résultats!$O:$O,"err"),AJ$3),"HC")</f>
        <v>8.3541666666666667E-2</v>
      </c>
      <c r="AK6" s="34" t="str">
        <f>_xlfn.XLOOKUP(AJ6,Résultats!$O:$O,Résultats!$C:$C)</f>
        <v>DREANO ERIC</v>
      </c>
      <c r="AL6" s="34" t="str" cm="1">
        <f t="array" ref="AL6">IFERROR(SMALL(IF(Résultats!$J:$J=$AG6,Résultats!$O:$O,"err"),AL$3),"HC")</f>
        <v>HC</v>
      </c>
      <c r="AM6" s="34" t="e">
        <f>_xlfn.XLOOKUP(AL6,Résultats!$O:$O,Résultats!$C:$C)</f>
        <v>#N/A</v>
      </c>
      <c r="AN6" s="34" t="str">
        <f t="shared" si="6"/>
        <v>HC</v>
      </c>
      <c r="AO6" s="35">
        <f t="shared" si="7"/>
        <v>0.15270833333333333</v>
      </c>
    </row>
    <row r="7" spans="1:41" x14ac:dyDescent="0.35">
      <c r="A7" s="24" t="s">
        <v>1675</v>
      </c>
      <c r="B7" s="34" cm="1">
        <f t="array" ref="B7">IFERROR(SMALL(IF(Résultats!$J:$J=A7,Résultats!$O:$O,"err"),B$3),"HC")</f>
        <v>6.1481481481481484E-2</v>
      </c>
      <c r="C7" s="34" t="str">
        <f>_xlfn.XLOOKUP(B7,Résultats!$O:$O,Résultats!$C:$C)</f>
        <v>GUENFOUDI SOFIANE</v>
      </c>
      <c r="D7" s="34" cm="1">
        <f t="array" ref="D7">IFERROR(SMALL(IF(Résultats!$J:$J=A7,Résultats!$O:$O,"err"),D$3),"HC")</f>
        <v>6.1481481481481484E-2</v>
      </c>
      <c r="E7" s="34" t="s">
        <v>623</v>
      </c>
      <c r="F7" s="34" cm="1">
        <f t="array" ref="F7">IFERROR(SMALL(IF(Résultats!$J:$J=A7,Résultats!$O:$O,"err"),F$3),"HC")</f>
        <v>7.4108796296296298E-2</v>
      </c>
      <c r="G7" s="34" t="str">
        <f>_xlfn.XLOOKUP(F7,Résultats!$O:$O,Résultats!$C:$C)</f>
        <v>MADELENAT BENOIT</v>
      </c>
      <c r="H7" s="34">
        <f t="shared" si="8"/>
        <v>0.19707175925925927</v>
      </c>
      <c r="I7" s="35" t="str">
        <f t="shared" si="9"/>
        <v>HC</v>
      </c>
      <c r="L7" s="24" t="s">
        <v>1682</v>
      </c>
      <c r="M7" s="34" cm="1">
        <f t="array" ref="M7">IFERROR(SMALL(IF(Résultats!$J:$J=L7,Résultats!$O:$O,"err"),M$3),"HC")</f>
        <v>6.5891203703703702E-2</v>
      </c>
      <c r="N7" s="34" t="str">
        <f>_xlfn.XLOOKUP(M7,Résultats!$O:$O,Résultats!$C:$C)</f>
        <v>CHAUVET JULIEN</v>
      </c>
      <c r="O7" s="34" t="str" cm="1">
        <f t="array" ref="O7">IFERROR(SMALL(IF(Résultats!$J:$J=$L7,Résultats!$O:$O,"err"),O$3),"HC")</f>
        <v>HC</v>
      </c>
      <c r="P7" s="34" t="e">
        <f>_xlfn.XLOOKUP(O7,Résultats!$O:$O,Résultats!$C:$C)</f>
        <v>#N/A</v>
      </c>
      <c r="Q7" s="34" t="str" cm="1">
        <f t="array" ref="Q7">IFERROR(SMALL(IF(Résultats!$J:$J=$L7,Résultats!$O:$O,"err"),Q$3),"HC")</f>
        <v>HC</v>
      </c>
      <c r="R7" s="34" t="e">
        <f>_xlfn.XLOOKUP(Q7,Résultats!$O:$O,Résultats!$C:$C)</f>
        <v>#N/A</v>
      </c>
      <c r="S7" s="37" t="str">
        <f t="shared" si="2"/>
        <v>HC</v>
      </c>
      <c r="T7" s="38" t="str">
        <f t="shared" si="3"/>
        <v>HC</v>
      </c>
      <c r="W7" s="24" t="s">
        <v>1684</v>
      </c>
      <c r="X7" s="34" cm="1">
        <f t="array" ref="X7">IFERROR(SMALL(IF(Résultats!$J:$J=$W7,Résultats!$O:$O,"err"),X$3),"HC")</f>
        <v>6.627314814814815E-2</v>
      </c>
      <c r="Y7" s="34" t="str">
        <f>_xlfn.XLOOKUP(X7,Résultats!$O:$O,Résultats!$C:$C)</f>
        <v>LAFFORGUE OLIVIER</v>
      </c>
      <c r="Z7" s="34" cm="1">
        <f t="array" ref="Z7">IFERROR(SMALL(IF(Résultats!$J:$J=$W7,Résultats!$O:$O,"err"),Z$3),"HC")</f>
        <v>7.1689814814814817E-2</v>
      </c>
      <c r="AA7" s="34" t="str">
        <f>_xlfn.XLOOKUP(Z7,Résultats!$O:$O,Résultats!$C:$C)</f>
        <v>CARLONE GIUSEPPE</v>
      </c>
      <c r="AB7" s="34" cm="1">
        <f t="array" ref="AB7">IFERROR(SMALL(IF(Résultats!$J:$J=$W7,Résultats!$O:$O,"err"),AB$3),"HC")</f>
        <v>7.9062499999999994E-2</v>
      </c>
      <c r="AC7" s="34" t="str">
        <f>_xlfn.XLOOKUP(AB7,Résultats!$O:$O,Résultats!$C:$C)</f>
        <v>BERNARD CHRISTOPHE</v>
      </c>
      <c r="AD7" s="37">
        <f t="shared" si="4"/>
        <v>0.21702546296296293</v>
      </c>
      <c r="AE7" s="38" t="str">
        <f t="shared" si="5"/>
        <v>HC</v>
      </c>
      <c r="AG7" s="24" t="s">
        <v>1697</v>
      </c>
      <c r="AH7" s="34" cm="1">
        <f t="array" ref="AH7">IFERROR(SMALL(IF(Résultats!$J:$J=$AG7,Résultats!$O:$O,"err"),AH$3),"HC")</f>
        <v>6.9293981481481484E-2</v>
      </c>
      <c r="AI7" s="34" t="str">
        <f>_xlfn.XLOOKUP(AH7,Résultats!$O:$O,Résultats!$C:$C)</f>
        <v>BACCONNIER PHILIPPE</v>
      </c>
      <c r="AJ7" s="34" cm="1">
        <f t="array" ref="AJ7">IFERROR(SMALL(IF(Résultats!$J:$J=$AG7,Résultats!$O:$O,"err"),AJ$3),"HC")</f>
        <v>7.0150462962962956E-2</v>
      </c>
      <c r="AK7" s="34" t="str">
        <f>_xlfn.XLOOKUP(AJ7,Résultats!$O:$O,Résultats!$C:$C)</f>
        <v>CODET FRANCOIS</v>
      </c>
      <c r="AL7" s="34" cm="1">
        <f t="array" ref="AL7">IFERROR(SMALL(IF(Résultats!$J:$J=$AG7,Résultats!$O:$O,"err"),AL$3),"HC")</f>
        <v>8.0462962962962958E-2</v>
      </c>
      <c r="AM7" s="34" t="str">
        <f>_xlfn.XLOOKUP(AL7,Résultats!$O:$O,Résultats!$C:$C)</f>
        <v>CAMELIO GERALD</v>
      </c>
      <c r="AN7" s="37">
        <f t="shared" si="6"/>
        <v>0.21990740740740738</v>
      </c>
      <c r="AO7" s="38" t="str">
        <f t="shared" si="7"/>
        <v>HC</v>
      </c>
    </row>
    <row r="8" spans="1:41" x14ac:dyDescent="0.35">
      <c r="A8" s="24" t="s">
        <v>1683</v>
      </c>
      <c r="B8" s="34" cm="1">
        <f t="array" ref="B8">IFERROR(SMALL(IF(Résultats!$J:$J=A8,Résultats!$O:$O,"err"),B$3),"HC")</f>
        <v>6.5972222222222224E-2</v>
      </c>
      <c r="C8" s="34" t="str">
        <f>_xlfn.XLOOKUP(B8,Résultats!$O:$O,Résultats!$C:$C)</f>
        <v>LEMAIRE CHARLES</v>
      </c>
      <c r="D8" s="34" cm="1">
        <f t="array" ref="D8">IFERROR(SMALL(IF(Résultats!$J:$J=A8,Résultats!$O:$O,"err"),D$3),"HC")</f>
        <v>7.2511574074074076E-2</v>
      </c>
      <c r="E8" s="34" t="str">
        <f>_xlfn.XLOOKUP(D8,Résultats!$O:$O,Résultats!$C:$C)</f>
        <v>MONTES NICOLAS</v>
      </c>
      <c r="F8" s="34" cm="1">
        <f t="array" ref="F8">IFERROR(SMALL(IF(Résultats!$J:$J=A8,Résultats!$O:$O,"err"),F$3),"HC")</f>
        <v>8.655092592592592E-2</v>
      </c>
      <c r="G8" s="34" t="str">
        <f>_xlfn.XLOOKUP(F8,Résultats!$O:$O,Résultats!$C:$C)</f>
        <v>DOURSIEV VISURHADJI</v>
      </c>
      <c r="H8" s="34">
        <f t="shared" si="8"/>
        <v>0.22503472222222223</v>
      </c>
      <c r="I8" s="35" t="str">
        <f t="shared" si="9"/>
        <v>HC</v>
      </c>
      <c r="L8" s="24" t="s">
        <v>1686</v>
      </c>
      <c r="M8" s="34" cm="1">
        <f t="array" ref="M8">IFERROR(SMALL(IF(Résultats!$J:$J=L8,Résultats!$O:$O,"err"),M$3),"HC")</f>
        <v>6.6354166666666672E-2</v>
      </c>
      <c r="N8" s="34" t="str">
        <f>_xlfn.XLOOKUP(M8,Résultats!$O:$O,Résultats!$C:$C)</f>
        <v>BERARD LOIC</v>
      </c>
      <c r="O8" s="34" cm="1">
        <f t="array" ref="O8">IFERROR(SMALL(IF(Résultats!$J:$J=$L8,Résultats!$O:$O,"err"),O$3),"HC")</f>
        <v>8.3449074074074078E-2</v>
      </c>
      <c r="P8" s="34" t="str">
        <f>_xlfn.XLOOKUP(O8,Résultats!$O:$O,Résultats!$C:$C)</f>
        <v>FRANCO EMMANUEL</v>
      </c>
      <c r="Q8" s="34" cm="1">
        <f t="array" ref="Q8">IFERROR(SMALL(IF(Résultats!$J:$J=$L8,Résultats!$O:$O,"err"),Q$3),"HC")</f>
        <v>8.4629629629629624E-2</v>
      </c>
      <c r="R8" s="34" t="str">
        <f>_xlfn.XLOOKUP(Q8,Résultats!$O:$O,Résultats!$C:$C)</f>
        <v>BRIZION MANUEL</v>
      </c>
      <c r="S8" s="34">
        <f>IFERROR(+M8+O8+Q8,"HC")</f>
        <v>0.23443287037037036</v>
      </c>
      <c r="T8" s="35" t="str">
        <f t="shared" si="3"/>
        <v>HC</v>
      </c>
      <c r="W8" s="24" t="s">
        <v>1687</v>
      </c>
      <c r="X8" s="34" cm="1">
        <f t="array" ref="X8">IFERROR(SMALL(IF(Résultats!$J:$J=$W8,Résultats!$O:$O,"err"),X$3),"HC")</f>
        <v>6.6608796296296291E-2</v>
      </c>
      <c r="Y8" s="34" t="str">
        <f>_xlfn.XLOOKUP(X8,Résultats!$O:$O,Résultats!$C:$C)</f>
        <v>GALOO LAURENT</v>
      </c>
      <c r="Z8" s="34" t="str" cm="1">
        <f t="array" ref="Z8">IFERROR(SMALL(IF(Résultats!$J:$J=$W8,Résultats!$O:$O,"err"),Z$3),"HC")</f>
        <v>HC</v>
      </c>
      <c r="AA8" s="34" t="e">
        <f>_xlfn.XLOOKUP(Z8,Résultats!$O:$O,Résultats!$C:$C)</f>
        <v>#N/A</v>
      </c>
      <c r="AB8" s="34" t="str" cm="1">
        <f t="array" ref="AB8">IFERROR(SMALL(IF(Résultats!$J:$J=$W8,Résultats!$O:$O,"err"),AB$3),"HC")</f>
        <v>HC</v>
      </c>
      <c r="AC8" s="34" t="e">
        <f>_xlfn.XLOOKUP(AB8,Résultats!$O:$O,Résultats!$C:$C)</f>
        <v>#N/A</v>
      </c>
      <c r="AD8" s="34" t="str">
        <f t="shared" si="4"/>
        <v>HC</v>
      </c>
      <c r="AE8" s="35" t="str">
        <f t="shared" si="5"/>
        <v>HC</v>
      </c>
      <c r="AG8" s="24" t="s">
        <v>1729</v>
      </c>
      <c r="AH8" s="34" cm="1">
        <f t="array" ref="AH8">IFERROR(SMALL(IF(Résultats!$J:$J=$AG8,Résultats!$O:$O,"err"),AH$3),"HC")</f>
        <v>8.6226851851851846E-2</v>
      </c>
      <c r="AI8" s="34" t="str">
        <f>_xlfn.XLOOKUP(AH8,Résultats!$O:$O,Résultats!$C:$C)</f>
        <v>AISA JEAN-PHILLIP</v>
      </c>
      <c r="AJ8" s="34" t="str" cm="1">
        <f t="array" ref="AJ8">IFERROR(SMALL(IF(Résultats!$J:$J=$AG8,Résultats!$O:$O,"err"),AJ$3),"HC")</f>
        <v>HC</v>
      </c>
      <c r="AK8" s="34" t="e">
        <f>_xlfn.XLOOKUP(AJ8,Résultats!$O:$O,Résultats!$C:$C)</f>
        <v>#N/A</v>
      </c>
      <c r="AL8" s="34" t="str" cm="1">
        <f t="array" ref="AL8">IFERROR(SMALL(IF(Résultats!$J:$J=$AG8,Résultats!$O:$O,"err"),AL$3),"HC")</f>
        <v>HC</v>
      </c>
      <c r="AM8" s="34" t="e">
        <f>_xlfn.XLOOKUP(AL8,Résultats!$O:$O,Résultats!$C:$C)</f>
        <v>#N/A</v>
      </c>
      <c r="AN8" s="34" t="str">
        <f t="shared" si="6"/>
        <v>HC</v>
      </c>
      <c r="AO8" s="35" t="str">
        <f t="shared" si="7"/>
        <v>HC</v>
      </c>
    </row>
    <row r="9" spans="1:41" x14ac:dyDescent="0.35">
      <c r="A9" s="24" t="s">
        <v>1690</v>
      </c>
      <c r="B9" s="34" cm="1">
        <f t="array" ref="B9">IFERROR(SMALL(IF(Résultats!$J:$J=A9,Résultats!$O:$O,"err"),B$3),"HC")</f>
        <v>6.7060185185185181E-2</v>
      </c>
      <c r="C9" s="34" t="str">
        <f>_xlfn.XLOOKUP(B9,Résultats!$O:$O,Résultats!$C:$C)</f>
        <v>PIERETTI ANTOINE</v>
      </c>
      <c r="D9" s="34" cm="1">
        <f t="array" ref="D9">IFERROR(SMALL(IF(Résultats!$J:$J=A9,Résultats!$O:$O,"err"),D$3),"HC")</f>
        <v>7.0497685185185191E-2</v>
      </c>
      <c r="E9" s="34" t="str">
        <f>_xlfn.XLOOKUP(D9,Résultats!$O:$O,Résultats!$C:$C)</f>
        <v>FANUCCI PAUL</v>
      </c>
      <c r="F9" s="34" cm="1">
        <f t="array" ref="F9">IFERROR(SMALL(IF(Résultats!$J:$J=A9,Résultats!$O:$O,"err"),F$3),"HC")</f>
        <v>8.1388888888888886E-2</v>
      </c>
      <c r="G9" s="34" t="str">
        <f>_xlfn.XLOOKUP(F9,Résultats!$O:$O,Résultats!$C:$C)</f>
        <v>CENTI BERENGER</v>
      </c>
      <c r="H9" s="34">
        <f t="shared" si="8"/>
        <v>0.21894675925925927</v>
      </c>
      <c r="I9" s="35" t="str">
        <f t="shared" si="9"/>
        <v>HC</v>
      </c>
      <c r="L9" s="24" t="s">
        <v>1692</v>
      </c>
      <c r="M9" s="34" cm="1">
        <f t="array" ref="M9">IFERROR(SMALL(IF(Résultats!$J:$J=L9,Résultats!$O:$O,"err"),M$3),"HC")</f>
        <v>6.7187499999999997E-2</v>
      </c>
      <c r="N9" s="34" t="str">
        <f>_xlfn.XLOOKUP(M9,Résultats!$O:$O,Résultats!$C:$C)</f>
        <v>SEGUI JULIEN</v>
      </c>
      <c r="O9" s="34" cm="1">
        <f t="array" ref="O9">IFERROR(SMALL(IF(Résultats!$J:$J=$L9,Résultats!$O:$O,"err"),O$3),"HC")</f>
        <v>6.8773148148148153E-2</v>
      </c>
      <c r="P9" s="34" t="str">
        <f>_xlfn.XLOOKUP(O9,Résultats!$O:$O,Résultats!$C:$C)</f>
        <v>JACQMIN LAURENT</v>
      </c>
      <c r="Q9" s="34" cm="1">
        <f t="array" ref="Q9">IFERROR(SMALL(IF(Résultats!$J:$J=$L9,Résultats!$O:$O,"err"),Q$3),"HC")</f>
        <v>6.9826388888888882E-2</v>
      </c>
      <c r="R9" s="34" t="str">
        <f>_xlfn.XLOOKUP(Q9,Résultats!$O:$O,Résultats!$C:$C)</f>
        <v>GAU OLIVIER</v>
      </c>
      <c r="S9" s="37">
        <f t="shared" si="2"/>
        <v>0.20578703703703705</v>
      </c>
      <c r="T9" s="38" t="str">
        <f t="shared" si="3"/>
        <v>HC</v>
      </c>
      <c r="W9" s="24" t="s">
        <v>1688</v>
      </c>
      <c r="X9" s="34" cm="1">
        <f t="array" ref="X9">IFERROR(SMALL(IF(Résultats!$J:$J=$W9,Résultats!$O:$O,"err"),X$3),"HC")</f>
        <v>6.6782407407407401E-2</v>
      </c>
      <c r="Y9" s="34" t="str">
        <f>_xlfn.XLOOKUP(X9,Résultats!$O:$O,Résultats!$C:$C)</f>
        <v>SELLOS YANNICK</v>
      </c>
      <c r="Z9" s="34" cm="1">
        <f t="array" ref="Z9">IFERROR(SMALL(IF(Résultats!$J:$J=$W9,Résultats!$O:$O,"err"),Z$3),"HC")</f>
        <v>8.1342592592592591E-2</v>
      </c>
      <c r="AA9" s="34" t="str">
        <f>_xlfn.XLOOKUP(Z9,Résultats!$O:$O,Résultats!$C:$C)</f>
        <v>SEBBAN MARC</v>
      </c>
      <c r="AB9" s="34" t="str" cm="1">
        <f t="array" ref="AB9">IFERROR(SMALL(IF(Résultats!$J:$J=$W9,Résultats!$O:$O,"err"),AB$3),"HC")</f>
        <v>HC</v>
      </c>
      <c r="AC9" s="34" t="e">
        <f>_xlfn.XLOOKUP(AB9,Résultats!$O:$O,Résultats!$C:$C)</f>
        <v>#N/A</v>
      </c>
      <c r="AD9" s="37" t="str">
        <f t="shared" si="4"/>
        <v>HC</v>
      </c>
      <c r="AE9" s="38">
        <f t="shared" si="5"/>
        <v>0.14812500000000001</v>
      </c>
      <c r="AG9" s="24" t="s">
        <v>1732</v>
      </c>
      <c r="AH9" s="34" cm="1">
        <f t="array" ref="AH9">IFERROR(SMALL(IF(Résultats!$J:$J=$AG9,Résultats!$O:$O,"err"),AH$3),"HC")</f>
        <v>8.9675925925925923E-2</v>
      </c>
      <c r="AI9" s="34" t="str">
        <f>_xlfn.XLOOKUP(AH9,Résultats!$O:$O,Résultats!$C:$C)</f>
        <v>BRANGER FREDERIC</v>
      </c>
      <c r="AJ9" s="34" t="str" cm="1">
        <f t="array" ref="AJ9">IFERROR(SMALL(IF(Résultats!$J:$J=$AG9,Résultats!$O:$O,"err"),AJ$3),"HC")</f>
        <v>HC</v>
      </c>
      <c r="AK9" s="34" t="e">
        <f>_xlfn.XLOOKUP(AJ9,Résultats!$O:$O,Résultats!$C:$C)</f>
        <v>#N/A</v>
      </c>
      <c r="AL9" s="34" t="str" cm="1">
        <f t="array" ref="AL9">IFERROR(SMALL(IF(Résultats!$J:$J=$AG9,Résultats!$O:$O,"err"),AL$3),"HC")</f>
        <v>HC</v>
      </c>
      <c r="AM9" s="34" t="e">
        <f>_xlfn.XLOOKUP(AL9,Résultats!$O:$O,Résultats!$C:$C)</f>
        <v>#N/A</v>
      </c>
      <c r="AN9" s="37" t="str">
        <f t="shared" si="6"/>
        <v>HC</v>
      </c>
      <c r="AO9" s="38" t="str">
        <f t="shared" si="7"/>
        <v>HC</v>
      </c>
    </row>
    <row r="10" spans="1:41" x14ac:dyDescent="0.35">
      <c r="A10" s="24" t="s">
        <v>1693</v>
      </c>
      <c r="B10" s="34" cm="1">
        <f t="array" ref="B10">IFERROR(SMALL(IF(Résultats!$J:$J=A10,Résultats!$O:$O,"err"),B$3),"HC")</f>
        <v>6.7824074074074078E-2</v>
      </c>
      <c r="C10" s="34" t="str">
        <f>_xlfn.XLOOKUP(B10,Résultats!$O:$O,Résultats!$C:$C)</f>
        <v>DUPIN THIBAUD</v>
      </c>
      <c r="D10" s="34" cm="1">
        <f t="array" ref="D10">IFERROR(SMALL(IF(Résultats!$J:$J=A10,Résultats!$O:$O,"err"),D$3),"HC")</f>
        <v>6.7997685185185189E-2</v>
      </c>
      <c r="E10" s="34" t="str">
        <f>_xlfn.XLOOKUP(D10,Résultats!$O:$O,Résultats!$C:$C)</f>
        <v>THERET JONATHAN</v>
      </c>
      <c r="F10" s="34" t="str" cm="1">
        <f t="array" ref="F10">IFERROR(SMALL(IF(Résultats!$J:$J=A10,Résultats!$O:$O,"err"),F$3),"HC")</f>
        <v>HC</v>
      </c>
      <c r="G10" s="34" t="e">
        <f>_xlfn.XLOOKUP(F10,Résultats!$O:$O,Résultats!$C:$C)</f>
        <v>#N/A</v>
      </c>
      <c r="H10" s="34" t="str">
        <f t="shared" si="8"/>
        <v>HC</v>
      </c>
      <c r="I10" s="35">
        <f t="shared" si="9"/>
        <v>0.13582175925925927</v>
      </c>
      <c r="L10" s="24" t="s">
        <v>1700</v>
      </c>
      <c r="M10" s="34" cm="1">
        <f t="array" ref="M10">IFERROR(SMALL(IF(Résultats!$J:$J=L10,Résultats!$O:$O,"err"),M$3),"HC")</f>
        <v>7.075231481481481E-2</v>
      </c>
      <c r="N10" s="34" t="str">
        <f>_xlfn.XLOOKUP(M10,Résultats!$O:$O,Résultats!$C:$C)</f>
        <v>SCARATO PIERRE</v>
      </c>
      <c r="O10" s="34" cm="1">
        <f t="array" ref="O10">IFERROR(SMALL(IF(Résultats!$J:$J=$L10,Résultats!$O:$O,"err"),O$3),"HC")</f>
        <v>7.9872685185185185E-2</v>
      </c>
      <c r="P10" s="34" t="str">
        <f>_xlfn.XLOOKUP(O10,Résultats!$O:$O,Résultats!$C:$C)</f>
        <v>SONNTAG FLORENT</v>
      </c>
      <c r="Q10" s="34" cm="1">
        <f t="array" ref="Q10">IFERROR(SMALL(IF(Résultats!$J:$J=$L10,Résultats!$O:$O,"err"),Q$3),"HC")</f>
        <v>8.0787037037037032E-2</v>
      </c>
      <c r="R10" s="34" t="str">
        <f>_xlfn.XLOOKUP(Q10,Résultats!$O:$O,Résultats!$C:$C)</f>
        <v>KORE LOUIS PATRICK</v>
      </c>
      <c r="S10" s="34">
        <f t="shared" si="2"/>
        <v>0.23141203703703705</v>
      </c>
      <c r="T10" s="35" t="str">
        <f t="shared" si="3"/>
        <v>HC</v>
      </c>
      <c r="W10" s="24" t="s">
        <v>1691</v>
      </c>
      <c r="X10" s="34" cm="1">
        <f t="array" ref="X10">IFERROR(SMALL(IF(Résultats!$J:$J=$W10,Résultats!$O:$O,"err"),X$3),"HC")</f>
        <v>6.7118055555555556E-2</v>
      </c>
      <c r="Y10" s="34" t="str">
        <f>_xlfn.XLOOKUP(X10,Résultats!$O:$O,Résultats!$C:$C)</f>
        <v>DUPERON LAURENT</v>
      </c>
      <c r="Z10" s="34" cm="1">
        <f t="array" ref="Z10">IFERROR(SMALL(IF(Résultats!$J:$J=$W10,Résultats!$O:$O,"err"),Z$3),"HC")</f>
        <v>7.4224537037037033E-2</v>
      </c>
      <c r="AA10" s="34" t="str">
        <f>_xlfn.XLOOKUP(Z10,Résultats!$O:$O,Résultats!$C:$C)</f>
        <v>MICALETTI FABRICE</v>
      </c>
      <c r="AB10" s="34" cm="1">
        <f t="array" ref="AB10">IFERROR(SMALL(IF(Résultats!$J:$J=$W10,Résultats!$O:$O,"err"),AB$3),"HC")</f>
        <v>8.6226851851851846E-2</v>
      </c>
      <c r="AC10" s="34" t="str">
        <f>_xlfn.XLOOKUP(AB10,Résultats!$O:$O,Résultats!$C:$C)</f>
        <v>AISA JEAN-PHILLIP</v>
      </c>
      <c r="AD10" s="34">
        <f t="shared" si="4"/>
        <v>0.22756944444444444</v>
      </c>
      <c r="AE10" s="35" t="str">
        <f t="shared" si="5"/>
        <v>HC</v>
      </c>
      <c r="AG10" s="24" t="s">
        <v>1737</v>
      </c>
      <c r="AH10" s="34" cm="1">
        <f t="array" ref="AH10">IFERROR(SMALL(IF(Résultats!$J:$J=$AG10,Résultats!$O:$O,"err"),AH$3),"HC")</f>
        <v>9.8101851851851857E-2</v>
      </c>
      <c r="AI10" s="34" t="str">
        <f>_xlfn.XLOOKUP(AH10,Résultats!$O:$O,Résultats!$C:$C)</f>
        <v>SAINT CRIT BRUNO</v>
      </c>
      <c r="AJ10" s="34" t="str" cm="1">
        <f t="array" ref="AJ10">IFERROR(SMALL(IF(Résultats!$J:$J=$AG10,Résultats!$O:$O,"err"),AJ$3),"HC")</f>
        <v>HC</v>
      </c>
      <c r="AK10" s="34" t="e">
        <f>_xlfn.XLOOKUP(AJ10,Résultats!$O:$O,Résultats!$C:$C)</f>
        <v>#N/A</v>
      </c>
      <c r="AL10" s="34" t="str" cm="1">
        <f t="array" ref="AL10">IFERROR(SMALL(IF(Résultats!$J:$J=$AG10,Résultats!$O:$O,"err"),AL$3),"HC")</f>
        <v>HC</v>
      </c>
      <c r="AM10" s="34" t="e">
        <f>_xlfn.XLOOKUP(AL10,Résultats!$O:$O,Résultats!$C:$C)</f>
        <v>#N/A</v>
      </c>
      <c r="AN10" s="34" t="str">
        <f t="shared" si="6"/>
        <v>HC</v>
      </c>
      <c r="AO10" s="35" t="str">
        <f t="shared" si="7"/>
        <v>HC</v>
      </c>
    </row>
    <row r="11" spans="1:41" x14ac:dyDescent="0.35">
      <c r="A11" s="24" t="s">
        <v>1694</v>
      </c>
      <c r="B11" s="34" cm="1">
        <f t="array" ref="B11">IFERROR(SMALL(IF(Résultats!$J:$J=A11,Résultats!$O:$O,"err"),B$3),"HC")</f>
        <v>6.8726851851851858E-2</v>
      </c>
      <c r="C11" s="34" t="str">
        <f>_xlfn.XLOOKUP(B11,Résultats!$O:$O,Résultats!$C:$C)</f>
        <v>MARCHESINI AURELIEN</v>
      </c>
      <c r="D11" s="34" cm="1">
        <f t="array" ref="D11">IFERROR(SMALL(IF(Résultats!$J:$J=A11,Résultats!$O:$O,"err"),D$3),"HC")</f>
        <v>7.391203703703704E-2</v>
      </c>
      <c r="E11" s="34" t="str">
        <f>_xlfn.XLOOKUP(D11,Résultats!$O:$O,Résultats!$C:$C)</f>
        <v>CINQUIN FLORIAN</v>
      </c>
      <c r="F11" s="34" t="str" cm="1">
        <f t="array" ref="F11">IFERROR(SMALL(IF(Résultats!$J:$J=A11,Résultats!$O:$O,"err"),F$3),"HC")</f>
        <v>HC</v>
      </c>
      <c r="G11" s="34" t="e">
        <f>_xlfn.XLOOKUP(F11,Résultats!$O:$O,Résultats!$C:$C)</f>
        <v>#N/A</v>
      </c>
      <c r="H11" s="34" t="str">
        <f t="shared" si="8"/>
        <v>HC</v>
      </c>
      <c r="I11" s="35">
        <f t="shared" si="9"/>
        <v>0.1426388888888889</v>
      </c>
      <c r="L11" s="24" t="s">
        <v>1701</v>
      </c>
      <c r="M11" s="34" cm="1">
        <f t="array" ref="M11">IFERROR(SMALL(IF(Résultats!$J:$J=L11,Résultats!$O:$O,"err"),M$3),"HC")</f>
        <v>7.0833333333333331E-2</v>
      </c>
      <c r="N11" s="34" t="str">
        <f>_xlfn.XLOOKUP(M11,Résultats!$O:$O,Résultats!$C:$C)</f>
        <v>CAULEY PIERRE-ANTOINE</v>
      </c>
      <c r="O11" s="34" cm="1">
        <f t="array" ref="O11">IFERROR(SMALL(IF(Résultats!$J:$J=$L11,Résultats!$O:$O,"err"),O$3),"HC")</f>
        <v>8.7951388888888885E-2</v>
      </c>
      <c r="P11" s="34" t="str">
        <f>_xlfn.XLOOKUP(O11,Résultats!$O:$O,Résultats!$C:$C)</f>
        <v>CONTE DE RIEMACKER FLORENT</v>
      </c>
      <c r="Q11" s="34" t="str" cm="1">
        <f t="array" ref="Q11">IFERROR(SMALL(IF(Résultats!$J:$J=$L11,Résultats!$O:$O,"err"),Q$3),"HC")</f>
        <v>HC</v>
      </c>
      <c r="R11" s="34" t="e">
        <f>_xlfn.XLOOKUP(Q11,Résultats!$O:$O,Résultats!$C:$C)</f>
        <v>#N/A</v>
      </c>
      <c r="S11" s="37" t="str">
        <f t="shared" si="2"/>
        <v>HC</v>
      </c>
      <c r="T11" s="38">
        <f t="shared" si="3"/>
        <v>0.15878472222222223</v>
      </c>
      <c r="W11" s="24" t="s">
        <v>1698</v>
      </c>
      <c r="X11" s="34" cm="1">
        <f t="array" ref="X11">IFERROR(SMALL(IF(Résultats!$J:$J=$W11,Résultats!$O:$O,"err"),X$3),"HC")</f>
        <v>6.9317129629629631E-2</v>
      </c>
      <c r="Y11" s="34" t="str">
        <f>_xlfn.XLOOKUP(X11,Résultats!$O:$O,Résultats!$C:$C)</f>
        <v>PERIE JEAN-LUC</v>
      </c>
      <c r="Z11" s="34" t="str" cm="1">
        <f t="array" ref="Z11">IFERROR(SMALL(IF(Résultats!$J:$J=$W11,Résultats!$O:$O,"err"),Z$3),"HC")</f>
        <v>HC</v>
      </c>
      <c r="AA11" s="34" t="e">
        <f>_xlfn.XLOOKUP(Z11,Résultats!$O:$O,Résultats!$C:$C)</f>
        <v>#N/A</v>
      </c>
      <c r="AB11" s="34" t="str" cm="1">
        <f t="array" ref="AB11">IFERROR(SMALL(IF(Résultats!$J:$J=$W11,Résultats!$O:$O,"err"),AB$3),"HC")</f>
        <v>HC</v>
      </c>
      <c r="AC11" s="34" t="e">
        <f>_xlfn.XLOOKUP(AB11,Résultats!$O:$O,Résultats!$C:$C)</f>
        <v>#N/A</v>
      </c>
      <c r="AD11" s="37" t="str">
        <f t="shared" si="4"/>
        <v>HC</v>
      </c>
      <c r="AE11" s="38" t="str">
        <f t="shared" si="5"/>
        <v>HC</v>
      </c>
      <c r="AG11" s="36"/>
      <c r="AH11" s="37"/>
      <c r="AI11" s="37"/>
      <c r="AJ11" s="37"/>
      <c r="AK11" s="37"/>
      <c r="AL11" s="37"/>
      <c r="AM11" s="37"/>
      <c r="AN11" s="37"/>
      <c r="AO11" s="38"/>
    </row>
    <row r="12" spans="1:41" x14ac:dyDescent="0.35">
      <c r="A12" s="24" t="s">
        <v>1695</v>
      </c>
      <c r="B12" s="34" cm="1">
        <f t="array" ref="B12">IFERROR(SMALL(IF(Résultats!$J:$J=A12,Résultats!$O:$O,"err"),B$3),"HC")</f>
        <v>6.9039351851851852E-2</v>
      </c>
      <c r="C12" s="34" t="str">
        <f>_xlfn.XLOOKUP(B12,Résultats!$O:$O,Résultats!$C:$C)</f>
        <v>GERGAUD KEVIN</v>
      </c>
      <c r="D12" s="34" cm="1">
        <f t="array" ref="D12">IFERROR(SMALL(IF(Résultats!$J:$J=A12,Résultats!$O:$O,"err"),D$3),"HC")</f>
        <v>7.1087962962962964E-2</v>
      </c>
      <c r="E12" s="34" t="str">
        <f>_xlfn.XLOOKUP(D12,Résultats!$O:$O,Résultats!$C:$C)</f>
        <v>AUROUSSEAU ALEXANDRE</v>
      </c>
      <c r="F12" s="34" t="str" cm="1">
        <f t="array" ref="F12">IFERROR(SMALL(IF(Résultats!$J:$J=A12,Résultats!$O:$O,"err"),F$3),"HC")</f>
        <v>HC</v>
      </c>
      <c r="G12" s="34" t="e">
        <f>_xlfn.XLOOKUP(F12,Résultats!$O:$O,Résultats!$C:$C)</f>
        <v>#N/A</v>
      </c>
      <c r="H12" s="34" t="str">
        <f t="shared" si="8"/>
        <v>HC</v>
      </c>
      <c r="I12" s="35">
        <f t="shared" si="9"/>
        <v>0.14012731481481483</v>
      </c>
      <c r="L12" s="24" t="s">
        <v>1706</v>
      </c>
      <c r="M12" s="34" cm="1">
        <f t="array" ref="M12">IFERROR(SMALL(IF(Résultats!$J:$J=L12,Résultats!$O:$O,"err"),M$3),"HC")</f>
        <v>7.2060185185185185E-2</v>
      </c>
      <c r="N12" s="34" t="str">
        <f>_xlfn.XLOOKUP(M12,Résultats!$O:$O,Résultats!$C:$C)</f>
        <v>GIESI THIBAUT</v>
      </c>
      <c r="O12" s="34" cm="1">
        <f t="array" ref="O12">IFERROR(SMALL(IF(Résultats!$J:$J=$L12,Résultats!$O:$O,"err"),O$3),"HC")</f>
        <v>7.6458333333333336E-2</v>
      </c>
      <c r="P12" s="34" t="str">
        <f>_xlfn.XLOOKUP(O12,Résultats!$O:$O,Résultats!$C:$C)</f>
        <v>METRAL BENJAMIN</v>
      </c>
      <c r="Q12" s="34" cm="1">
        <f t="array" ref="Q12">IFERROR(SMALL(IF(Résultats!$J:$J=$L12,Résultats!$O:$O,"err"),Q$3),"HC")</f>
        <v>7.7013888888888896E-2</v>
      </c>
      <c r="R12" s="34" t="str">
        <f>_xlfn.XLOOKUP(Q12,Résultats!$O:$O,Résultats!$C:$C)</f>
        <v>FRAISSE JEROME</v>
      </c>
      <c r="S12" s="34">
        <f t="shared" si="2"/>
        <v>0.22553240740740743</v>
      </c>
      <c r="T12" s="35" t="str">
        <f t="shared" si="3"/>
        <v>HC</v>
      </c>
      <c r="W12" s="24" t="s">
        <v>1714</v>
      </c>
      <c r="X12" s="34" cm="1">
        <f t="array" ref="X12">IFERROR(SMALL(IF(Résultats!$J:$J=$W12,Résultats!$O:$O,"err"),X$3),"HC")</f>
        <v>7.604166666666666E-2</v>
      </c>
      <c r="Y12" s="34" t="str">
        <f>_xlfn.XLOOKUP(X12,Résultats!$O:$O,Résultats!$C:$C)</f>
        <v>FRAU STEPHANE</v>
      </c>
      <c r="Z12" s="34" cm="1">
        <f t="array" ref="Z12">IFERROR(SMALL(IF(Résultats!$J:$J=$W12,Résultats!$O:$O,"err"),Z$3),"HC")</f>
        <v>8.2592592592592592E-2</v>
      </c>
      <c r="AA12" s="34" t="str">
        <f>_xlfn.XLOOKUP(Z12,Résultats!$O:$O,Résultats!$C:$C)</f>
        <v>CADEGROS NICOLAS</v>
      </c>
      <c r="AB12" s="34" cm="1">
        <f t="array" ref="AB12">IFERROR(SMALL(IF(Résultats!$J:$J=$W12,Résultats!$O:$O,"err"),AB$3),"HC")</f>
        <v>8.3391203703703703E-2</v>
      </c>
      <c r="AC12" s="34" t="str">
        <f>_xlfn.XLOOKUP(AB12,Résultats!$O:$O,Résultats!$C:$C)</f>
        <v>GUTTIN DIDIER</v>
      </c>
      <c r="AD12" s="34">
        <f t="shared" si="4"/>
        <v>0.24202546296296296</v>
      </c>
      <c r="AE12" s="35" t="str">
        <f t="shared" si="5"/>
        <v>HC</v>
      </c>
      <c r="AG12" s="33"/>
      <c r="AH12" s="34"/>
      <c r="AI12" s="34"/>
      <c r="AJ12" s="34"/>
      <c r="AK12" s="34"/>
      <c r="AL12" s="34"/>
      <c r="AM12" s="34"/>
      <c r="AN12" s="34"/>
      <c r="AO12" s="35"/>
    </row>
    <row r="13" spans="1:41" x14ac:dyDescent="0.35">
      <c r="A13" s="24" t="s">
        <v>1703</v>
      </c>
      <c r="B13" s="34" cm="1">
        <f t="array" ref="B13">IFERROR(SMALL(IF(Résultats!$J:$J=A13,Résultats!$O:$O,"err"),B$3),"HC")</f>
        <v>7.1898148148148142E-2</v>
      </c>
      <c r="C13" s="34" t="str">
        <f>_xlfn.XLOOKUP(B13,Résultats!$O:$O,Résultats!$C:$C)</f>
        <v>SAEZ MANUEL</v>
      </c>
      <c r="D13" s="34" cm="1">
        <f t="array" ref="D13">IFERROR(SMALL(IF(Résultats!$J:$J=A13,Résultats!$O:$O,"err"),D$3),"HC")</f>
        <v>8.3449074074074078E-2</v>
      </c>
      <c r="E13" s="34" t="str">
        <f>_xlfn.XLOOKUP(D13,Résultats!$O:$O,Résultats!$C:$C)</f>
        <v>FRANCO EMMANUEL</v>
      </c>
      <c r="F13" s="34" cm="1">
        <f t="array" ref="F13">IFERROR(SMALL(IF(Résultats!$J:$J=A13,Résultats!$O:$O,"err"),F$3),"HC")</f>
        <v>0.12152777777777778</v>
      </c>
      <c r="G13" s="34" t="str">
        <f>_xlfn.XLOOKUP(F13,Résultats!$O:$O,Résultats!$C:$C)</f>
        <v>MOHAMADI NADHIF</v>
      </c>
      <c r="H13" s="34">
        <f t="shared" si="8"/>
        <v>0.27687499999999998</v>
      </c>
      <c r="I13" s="35" t="str">
        <f t="shared" si="9"/>
        <v>HC</v>
      </c>
      <c r="L13" s="24" t="s">
        <v>1707</v>
      </c>
      <c r="M13" s="34" cm="1">
        <f t="array" ref="M13">IFERROR(SMALL(IF(Résultats!$J:$J=L13,Résultats!$O:$O,"err"),M$3),"HC")</f>
        <v>7.2615740740740745E-2</v>
      </c>
      <c r="N13" s="34" t="str">
        <f>_xlfn.XLOOKUP(M13,Résultats!$O:$O,Résultats!$C:$C)</f>
        <v>SIRUGUE PIERRE-ALEXIS</v>
      </c>
      <c r="O13" s="34" t="str" cm="1">
        <f t="array" ref="O13">IFERROR(SMALL(IF(Résultats!$J:$J=$L13,Résultats!$O:$O,"err"),O$3),"HC")</f>
        <v>HC</v>
      </c>
      <c r="P13" s="34" t="e">
        <f>_xlfn.XLOOKUP(O13,Résultats!$O:$O,Résultats!$C:$C)</f>
        <v>#N/A</v>
      </c>
      <c r="Q13" s="34" t="str" cm="1">
        <f t="array" ref="Q13">IFERROR(SMALL(IF(Résultats!$J:$J=$L13,Résultats!$O:$O,"err"),Q$3),"HC")</f>
        <v>HC</v>
      </c>
      <c r="R13" s="34" t="e">
        <f>_xlfn.XLOOKUP(Q13,Résultats!$O:$O,Résultats!$C:$C)</f>
        <v>#N/A</v>
      </c>
      <c r="S13" s="37" t="str">
        <f t="shared" si="2"/>
        <v>HC</v>
      </c>
      <c r="T13" s="38" t="str">
        <f t="shared" si="3"/>
        <v>HC</v>
      </c>
      <c r="W13" s="24" t="s">
        <v>1724</v>
      </c>
      <c r="X13" s="34" cm="1">
        <f t="array" ref="X13">IFERROR(SMALL(IF(Résultats!$J:$J=$W13,Résultats!$O:$O,"err"),X$3),"HC")</f>
        <v>8.2141203703703702E-2</v>
      </c>
      <c r="Y13" s="34" t="str">
        <f>_xlfn.XLOOKUP(X13,Résultats!$O:$O,Résultats!$C:$C)</f>
        <v>MONGELLI RICHARD</v>
      </c>
      <c r="Z13" s="34" t="str" cm="1">
        <f t="array" ref="Z13">IFERROR(SMALL(IF(Résultats!$J:$J=$W13,Résultats!$O:$O,"err"),Z$3),"HC")</f>
        <v>HC</v>
      </c>
      <c r="AA13" s="34" t="e">
        <f>_xlfn.XLOOKUP(Z13,Résultats!$O:$O,Résultats!$C:$C)</f>
        <v>#N/A</v>
      </c>
      <c r="AB13" s="34" t="str" cm="1">
        <f t="array" ref="AB13">IFERROR(SMALL(IF(Résultats!$J:$J=$W13,Résultats!$O:$O,"err"),AB$3),"HC")</f>
        <v>HC</v>
      </c>
      <c r="AC13" s="34" t="e">
        <f>_xlfn.XLOOKUP(AB13,Résultats!$O:$O,Résultats!$C:$C)</f>
        <v>#N/A</v>
      </c>
      <c r="AD13" s="37" t="str">
        <f t="shared" si="4"/>
        <v>HC</v>
      </c>
      <c r="AE13" s="38" t="str">
        <f t="shared" si="5"/>
        <v>HC</v>
      </c>
      <c r="AG13" s="36"/>
      <c r="AH13" s="37"/>
      <c r="AI13" s="37"/>
      <c r="AJ13" s="37"/>
      <c r="AK13" s="37"/>
      <c r="AL13" s="37"/>
      <c r="AM13" s="37"/>
      <c r="AN13" s="37"/>
      <c r="AO13" s="38"/>
    </row>
    <row r="14" spans="1:41" x14ac:dyDescent="0.35">
      <c r="A14" s="24" t="s">
        <v>1716</v>
      </c>
      <c r="B14" s="34" cm="1">
        <f t="array" ref="B14">IFERROR(SMALL(IF(Résultats!$J:$J=A14,Résultats!$O:$O,"err"),B$3),"HC")</f>
        <v>7.7638888888888882E-2</v>
      </c>
      <c r="C14" s="34" t="str">
        <f>_xlfn.XLOOKUP(B14,Résultats!$O:$O,Résultats!$C:$C)</f>
        <v>FORGERIT GASPARD</v>
      </c>
      <c r="D14" s="34" cm="1">
        <f t="array" ref="D14">IFERROR(SMALL(IF(Résultats!$J:$J=A14,Résultats!$O:$O,"err"),D$3),"HC")</f>
        <v>8.7094907407407413E-2</v>
      </c>
      <c r="E14" s="34" t="str">
        <f>_xlfn.XLOOKUP(D14,Résultats!$O:$O,Résultats!$C:$C)</f>
        <v>VEXLARD ROMAIN</v>
      </c>
      <c r="F14" s="34" cm="1">
        <f t="array" ref="F14">IFERROR(SMALL(IF(Résultats!$J:$J=A14,Résultats!$O:$O,"err"),F$3),"HC")</f>
        <v>8.8275462962962958E-2</v>
      </c>
      <c r="G14" s="34" t="str">
        <f>_xlfn.XLOOKUP(F14,Résultats!$O:$O,Résultats!$C:$C)</f>
        <v>BENANTAR NOUR EL ISLAM</v>
      </c>
      <c r="H14" s="34">
        <f t="shared" si="8"/>
        <v>0.25300925925925927</v>
      </c>
      <c r="I14" s="35" t="str">
        <f t="shared" si="9"/>
        <v>HC</v>
      </c>
      <c r="L14" s="24" t="s">
        <v>1708</v>
      </c>
      <c r="M14" s="34" cm="1">
        <f t="array" ref="M14">IFERROR(SMALL(IF(Résultats!$J:$J=L14,Résultats!$O:$O,"err"),M$3),"HC")</f>
        <v>7.2743055555555561E-2</v>
      </c>
      <c r="N14" s="34" t="str">
        <f>_xlfn.XLOOKUP(M14,Résultats!$O:$O,Résultats!$C:$C)</f>
        <v>LAMANNA DAMIEN</v>
      </c>
      <c r="O14" s="34" cm="1">
        <f t="array" ref="O14">IFERROR(SMALL(IF(Résultats!$J:$J=$L14,Résultats!$O:$O,"err"),O$3),"HC")</f>
        <v>9.4849537037037038E-2</v>
      </c>
      <c r="P14" s="34" t="str">
        <f>_xlfn.XLOOKUP(O14,Résultats!$O:$O,Résultats!$C:$C)</f>
        <v>LAMANNA CHRISTOPHE</v>
      </c>
      <c r="Q14" s="34" t="str" cm="1">
        <f t="array" ref="Q14">IFERROR(SMALL(IF(Résultats!$J:$J=$L14,Résultats!$O:$O,"err"),Q$3),"HC")</f>
        <v>HC</v>
      </c>
      <c r="R14" s="34" t="e">
        <f>_xlfn.XLOOKUP(Q14,Résultats!$O:$O,Résultats!$C:$C)</f>
        <v>#N/A</v>
      </c>
      <c r="S14" s="34" t="str">
        <f t="shared" si="2"/>
        <v>HC</v>
      </c>
      <c r="T14" s="35">
        <f t="shared" si="3"/>
        <v>0.1675925925925926</v>
      </c>
      <c r="W14" s="24" t="s">
        <v>1730</v>
      </c>
      <c r="X14" s="34" cm="1">
        <f t="array" ref="X14">IFERROR(SMALL(IF(Résultats!$J:$J=$W14,Résultats!$O:$O,"err"),X$3),"HC")</f>
        <v>8.6249999999999993E-2</v>
      </c>
      <c r="Y14" s="34" t="str">
        <f>_xlfn.XLOOKUP(X14,Résultats!$O:$O,Résultats!$C:$C)</f>
        <v>FARRE MATTHIEU</v>
      </c>
      <c r="Z14" s="34" cm="1">
        <f t="array" ref="Z14">IFERROR(SMALL(IF(Résultats!$J:$J=$W14,Résultats!$O:$O,"err"),Z$3),"HC")</f>
        <v>8.6481481481481479E-2</v>
      </c>
      <c r="AA14" s="34" t="str">
        <f>_xlfn.XLOOKUP(Z14,Résultats!$O:$O,Résultats!$C:$C)</f>
        <v>MARTIN PATRICK</v>
      </c>
      <c r="AB14" s="34" t="str" cm="1">
        <f t="array" ref="AB14">IFERROR(SMALL(IF(Résultats!$J:$J=$W14,Résultats!$O:$O,"err"),AB$3),"HC")</f>
        <v>HC</v>
      </c>
      <c r="AC14" s="34" t="e">
        <f>_xlfn.XLOOKUP(AB14,Résultats!$O:$O,Résultats!$C:$C)</f>
        <v>#N/A</v>
      </c>
      <c r="AD14" s="34" t="str">
        <f t="shared" si="4"/>
        <v>HC</v>
      </c>
      <c r="AE14" s="35">
        <f t="shared" si="5"/>
        <v>0.17273148148148149</v>
      </c>
      <c r="AG14" s="33"/>
      <c r="AH14" s="34"/>
      <c r="AI14" s="34"/>
      <c r="AJ14" s="34"/>
      <c r="AK14" s="34"/>
      <c r="AL14" s="34"/>
      <c r="AM14" s="34"/>
      <c r="AN14" s="34"/>
      <c r="AO14" s="35"/>
    </row>
    <row r="15" spans="1:41" x14ac:dyDescent="0.35">
      <c r="A15" s="24" t="s">
        <v>1721</v>
      </c>
      <c r="B15" s="34" cm="1">
        <f t="array" ref="B15">IFERROR(SMALL(IF(Résultats!$J:$J=A15,Résultats!$O:$O,"err"),B$3),"HC")</f>
        <v>8.0810185185185179E-2</v>
      </c>
      <c r="C15" s="34" t="str">
        <f>_xlfn.XLOOKUP(B15,Résultats!$O:$O,Résultats!$C:$C)</f>
        <v>BEIGNIER GUILLAUME</v>
      </c>
      <c r="D15" s="34" t="str" cm="1">
        <f t="array" ref="D15">IFERROR(SMALL(IF(Résultats!$J:$J=A15,Résultats!$O:$O,"err"),D$3),"HC")</f>
        <v>HC</v>
      </c>
      <c r="E15" s="34" t="e">
        <f>_xlfn.XLOOKUP(D15,Résultats!$O:$O,Résultats!$C:$C)</f>
        <v>#N/A</v>
      </c>
      <c r="F15" s="34" t="str" cm="1">
        <f t="array" ref="F15">IFERROR(SMALL(IF(Résultats!$J:$J=A15,Résultats!$O:$O,"err"),F$3),"HC")</f>
        <v>HC</v>
      </c>
      <c r="G15" s="34" t="e">
        <f>_xlfn.XLOOKUP(F15,Résultats!$O:$O,Résultats!$C:$C)</f>
        <v>#N/A</v>
      </c>
      <c r="H15" s="34" t="str">
        <f t="shared" si="8"/>
        <v>HC</v>
      </c>
      <c r="I15" s="35" t="str">
        <f t="shared" si="9"/>
        <v>HC</v>
      </c>
      <c r="L15" s="24" t="s">
        <v>1709</v>
      </c>
      <c r="M15" s="34" cm="1">
        <f t="array" ref="M15">IFERROR(SMALL(IF(Résultats!$J:$J=L15,Résultats!$O:$O,"err"),M$3),"HC")</f>
        <v>7.2905092592592591E-2</v>
      </c>
      <c r="N15" s="34" t="str">
        <f>_xlfn.XLOOKUP(M15,Résultats!$O:$O,Résultats!$C:$C)</f>
        <v>EDET ARNAUD</v>
      </c>
      <c r="O15" s="34" cm="1">
        <f t="array" ref="O15">IFERROR(SMALL(IF(Résultats!$J:$J=$L15,Résultats!$O:$O,"err"),O$3),"HC")</f>
        <v>8.0717592592592591E-2</v>
      </c>
      <c r="P15" s="34" t="str">
        <f>_xlfn.XLOOKUP(O15,Résultats!$O:$O,Résultats!$C:$C)</f>
        <v>DURIN GUILLAUME</v>
      </c>
      <c r="Q15" s="34" t="str" cm="1">
        <f t="array" ref="Q15">IFERROR(SMALL(IF(Résultats!$J:$J=$L15,Résultats!$O:$O,"err"),Q$3),"HC")</f>
        <v>HC</v>
      </c>
      <c r="R15" s="34" t="e">
        <f>_xlfn.XLOOKUP(Q15,Résultats!$O:$O,Résultats!$C:$C)</f>
        <v>#N/A</v>
      </c>
      <c r="S15" s="37" t="str">
        <f t="shared" si="2"/>
        <v>HC</v>
      </c>
      <c r="T15" s="38">
        <f t="shared" si="3"/>
        <v>0.15362268518518518</v>
      </c>
      <c r="W15" s="24" t="s">
        <v>1741</v>
      </c>
      <c r="X15" s="34" cm="1">
        <f t="array" ref="X15">IFERROR(SMALL(IF(Résultats!$J:$J=$W15,Résultats!$O:$O,"err"),X$3),"HC")</f>
        <v>0.10378472222222222</v>
      </c>
      <c r="Y15" s="34" t="str">
        <f>_xlfn.XLOOKUP(X15,Résultats!$O:$O,Résultats!$C:$C)</f>
        <v>PONSARD MATTHIEU</v>
      </c>
      <c r="Z15" s="34" t="str" cm="1">
        <f t="array" ref="Z15">IFERROR(SMALL(IF(Résultats!$J:$J=$W15,Résultats!$O:$O,"err"),Z$3),"HC")</f>
        <v>HC</v>
      </c>
      <c r="AA15" s="34" t="e">
        <f>_xlfn.XLOOKUP(Z15,Résultats!$O:$O,Résultats!$C:$C)</f>
        <v>#N/A</v>
      </c>
      <c r="AB15" s="34" t="str" cm="1">
        <f t="array" ref="AB15">IFERROR(SMALL(IF(Résultats!$J:$J=$W15,Résultats!$O:$O,"err"),AB$3),"HC")</f>
        <v>HC</v>
      </c>
      <c r="AC15" s="34" t="e">
        <f>_xlfn.XLOOKUP(AB15,Résultats!$O:$O,Résultats!$C:$C)</f>
        <v>#N/A</v>
      </c>
      <c r="AD15" s="37" t="str">
        <f t="shared" si="4"/>
        <v>HC</v>
      </c>
      <c r="AE15" s="38" t="str">
        <f t="shared" si="5"/>
        <v>HC</v>
      </c>
      <c r="AG15" s="36"/>
      <c r="AH15" s="37"/>
      <c r="AI15" s="37"/>
      <c r="AJ15" s="37"/>
      <c r="AK15" s="37"/>
      <c r="AL15" s="37"/>
      <c r="AM15" s="37"/>
      <c r="AN15" s="37"/>
      <c r="AO15" s="38"/>
    </row>
    <row r="16" spans="1:41" x14ac:dyDescent="0.35">
      <c r="A16" s="24" t="s">
        <v>1728</v>
      </c>
      <c r="B16" s="34" cm="1">
        <f t="array" ref="B16">IFERROR(SMALL(IF(Résultats!$J:$J=A16,Résultats!$O:$O,"err"),B$3),"HC")</f>
        <v>8.5636574074074073E-2</v>
      </c>
      <c r="C16" s="34" t="str">
        <f>_xlfn.XLOOKUP(B16,Résultats!$O:$O,Résultats!$C:$C)</f>
        <v>MIRAOUI ILYASSE</v>
      </c>
      <c r="D16" s="34" t="str" cm="1">
        <f t="array" ref="D16">IFERROR(SMALL(IF(Résultats!$J:$J=A16,Résultats!$O:$O,"err"),D$3),"HC")</f>
        <v>HC</v>
      </c>
      <c r="E16" s="34" t="e">
        <f>_xlfn.XLOOKUP(D16,Résultats!$O:$O,Résultats!$C:$C)</f>
        <v>#N/A</v>
      </c>
      <c r="F16" s="34" t="str" cm="1">
        <f t="array" ref="F16">IFERROR(SMALL(IF(Résultats!$J:$J=A16,Résultats!$O:$O,"err"),F$3),"HC")</f>
        <v>HC</v>
      </c>
      <c r="G16" s="34" t="e">
        <f>_xlfn.XLOOKUP(F16,Résultats!$O:$O,Résultats!$C:$C)</f>
        <v>#N/A</v>
      </c>
      <c r="H16" s="34" t="str">
        <f t="shared" si="8"/>
        <v>HC</v>
      </c>
      <c r="I16" s="35" t="str">
        <f t="shared" si="9"/>
        <v>HC</v>
      </c>
      <c r="L16" s="24" t="s">
        <v>1715</v>
      </c>
      <c r="M16" s="34" cm="1">
        <f t="array" ref="M16">IFERROR(SMALL(IF(Résultats!$J:$J=L16,Résultats!$O:$O,"err"),M$3),"HC")</f>
        <v>7.6747685185185183E-2</v>
      </c>
      <c r="N16" s="34" t="str">
        <f>_xlfn.XLOOKUP(M16,Résultats!$O:$O,Résultats!$C:$C)</f>
        <v>MAURICE SEBASTIEN</v>
      </c>
      <c r="O16" s="34" t="str" cm="1">
        <f t="array" ref="O16">IFERROR(SMALL(IF(Résultats!$J:$J=$L16,Résultats!$O:$O,"err"),O$3),"HC")</f>
        <v>HC</v>
      </c>
      <c r="P16" s="34" t="e">
        <f>_xlfn.XLOOKUP(O16,Résultats!$O:$O,Résultats!$C:$C)</f>
        <v>#N/A</v>
      </c>
      <c r="Q16" s="34" t="str" cm="1">
        <f t="array" ref="Q16">IFERROR(SMALL(IF(Résultats!$J:$J=$L16,Résultats!$O:$O,"err"),Q$3),"HC")</f>
        <v>HC</v>
      </c>
      <c r="R16" s="34" t="e">
        <f>_xlfn.XLOOKUP(Q16,Résultats!$O:$O,Résultats!$C:$C)</f>
        <v>#N/A</v>
      </c>
      <c r="S16" s="34" t="str">
        <f t="shared" si="2"/>
        <v>HC</v>
      </c>
      <c r="T16" s="35" t="str">
        <f t="shared" si="3"/>
        <v>HC</v>
      </c>
      <c r="W16" s="33"/>
      <c r="X16" s="34"/>
      <c r="Y16" s="34"/>
      <c r="Z16" s="34"/>
      <c r="AA16" s="34"/>
      <c r="AB16" s="34"/>
      <c r="AC16" s="34"/>
      <c r="AD16" s="34"/>
      <c r="AE16" s="35"/>
      <c r="AG16" s="33"/>
      <c r="AH16" s="34"/>
      <c r="AI16" s="34"/>
      <c r="AJ16" s="34"/>
      <c r="AK16" s="34"/>
      <c r="AL16" s="34"/>
      <c r="AM16" s="34"/>
      <c r="AN16" s="34"/>
      <c r="AO16" s="35"/>
    </row>
    <row r="17" spans="1:41" x14ac:dyDescent="0.35">
      <c r="A17" s="24" t="s">
        <v>1734</v>
      </c>
      <c r="B17" s="34" cm="1">
        <f t="array" ref="B17">IFERROR(SMALL(IF(Résultats!$J:$J=A17,Résultats!$O:$O,"err"),B$3),"HC")</f>
        <v>9.0520833333333328E-2</v>
      </c>
      <c r="C17" s="34" t="str">
        <f>_xlfn.XLOOKUP(B17,Résultats!$O:$O,Résultats!$C:$C)</f>
        <v>LEAL ANTHONY</v>
      </c>
      <c r="D17" s="34" t="str" cm="1">
        <f t="array" ref="D17">IFERROR(SMALL(IF(Résultats!$J:$J=A17,Résultats!$O:$O,"err"),D$3),"HC")</f>
        <v>HC</v>
      </c>
      <c r="E17" s="34" t="e">
        <f>_xlfn.XLOOKUP(D17,Résultats!$O:$O,Résultats!$C:$C)</f>
        <v>#N/A</v>
      </c>
      <c r="F17" s="34" t="str" cm="1">
        <f t="array" ref="F17">IFERROR(SMALL(IF(Résultats!$J:$J=A17,Résultats!$O:$O,"err"),F$3),"HC")</f>
        <v>HC</v>
      </c>
      <c r="G17" s="34" t="e">
        <f>_xlfn.XLOOKUP(F17,Résultats!$O:$O,Résultats!$C:$C)</f>
        <v>#N/A</v>
      </c>
      <c r="H17" s="34" t="str">
        <f t="shared" si="8"/>
        <v>HC</v>
      </c>
      <c r="I17" s="35" t="str">
        <f t="shared" si="9"/>
        <v>HC</v>
      </c>
      <c r="L17" s="24" t="s">
        <v>1718</v>
      </c>
      <c r="M17" s="34" cm="1">
        <f t="array" ref="M17">IFERROR(SMALL(IF(Résultats!$J:$J=L17,Résultats!$O:$O,"err"),M$3),"HC")</f>
        <v>7.9826388888888891E-2</v>
      </c>
      <c r="N17" s="34" t="str">
        <f>_xlfn.XLOOKUP(M17,Résultats!$O:$O,Résultats!$C:$C)</f>
        <v>ROZIER DAVID</v>
      </c>
      <c r="O17" s="34" t="str" cm="1">
        <f t="array" ref="O17">IFERROR(SMALL(IF(Résultats!$J:$J=$L17,Résultats!$O:$O,"err"),O$3),"HC")</f>
        <v>HC</v>
      </c>
      <c r="P17" s="34" t="e">
        <f>_xlfn.XLOOKUP(O17,Résultats!$O:$O,Résultats!$C:$C)</f>
        <v>#N/A</v>
      </c>
      <c r="Q17" s="34" t="str" cm="1">
        <f t="array" ref="Q17">IFERROR(SMALL(IF(Résultats!$J:$J=$L17,Résultats!$O:$O,"err"),Q$3),"HC")</f>
        <v>HC</v>
      </c>
      <c r="R17" s="34" t="e">
        <f>_xlfn.XLOOKUP(Q17,Résultats!$O:$O,Résultats!$C:$C)</f>
        <v>#N/A</v>
      </c>
      <c r="S17" s="37" t="str">
        <f t="shared" si="2"/>
        <v>HC</v>
      </c>
      <c r="T17" s="38" t="str">
        <f t="shared" si="3"/>
        <v>HC</v>
      </c>
      <c r="W17" s="36"/>
      <c r="X17" s="37"/>
      <c r="Y17" s="37"/>
      <c r="Z17" s="37"/>
      <c r="AA17" s="37"/>
      <c r="AB17" s="37"/>
      <c r="AC17" s="37"/>
      <c r="AD17" s="37"/>
      <c r="AE17" s="38"/>
      <c r="AG17" s="36"/>
      <c r="AH17" s="37"/>
      <c r="AI17" s="37"/>
      <c r="AJ17" s="37"/>
      <c r="AK17" s="37"/>
      <c r="AL17" s="37"/>
      <c r="AM17" s="37"/>
      <c r="AN17" s="37"/>
      <c r="AO17" s="38"/>
    </row>
    <row r="18" spans="1:41" x14ac:dyDescent="0.35">
      <c r="A18" s="33"/>
      <c r="B18" s="34"/>
      <c r="C18" s="34"/>
      <c r="D18" s="34"/>
      <c r="E18" s="34"/>
      <c r="F18" s="34"/>
      <c r="G18" s="34"/>
      <c r="H18" s="34"/>
      <c r="I18" s="35"/>
      <c r="L18" s="24" t="s">
        <v>1725</v>
      </c>
      <c r="M18" s="34" cm="1">
        <f t="array" ref="M18">IFERROR(SMALL(IF(Résultats!$J:$J=L18,Résultats!$O:$O,"err"),M$3),"HC")</f>
        <v>8.2152777777777783E-2</v>
      </c>
      <c r="N18" s="34" t="str">
        <f>_xlfn.XLOOKUP(M18,Résultats!$O:$O,Résultats!$C:$C)</f>
        <v>MACKOWIAK NICOLAS</v>
      </c>
      <c r="O18" s="34" cm="1">
        <f t="array" ref="O18">IFERROR(SMALL(IF(Résultats!$J:$J=$L18,Résultats!$O:$O,"err"),O$3),"HC")</f>
        <v>8.7789351851851855E-2</v>
      </c>
      <c r="P18" s="34" t="str">
        <f>_xlfn.XLOOKUP(O18,Résultats!$O:$O,Résultats!$C:$C)</f>
        <v>LOUCHART TONY</v>
      </c>
      <c r="Q18" s="34" cm="1">
        <f t="array" ref="Q18">IFERROR(SMALL(IF(Résultats!$J:$J=$L18,Résultats!$O:$O,"err"),Q$3),"HC")</f>
        <v>0.10023148148148148</v>
      </c>
      <c r="R18" s="34" t="str">
        <f>_xlfn.XLOOKUP(Q18,Résultats!$O:$O,Résultats!$C:$C)</f>
        <v>FIORE THOMAS</v>
      </c>
      <c r="S18" s="34">
        <f t="shared" si="2"/>
        <v>0.2701736111111111</v>
      </c>
      <c r="T18" s="35" t="str">
        <f t="shared" si="3"/>
        <v>HC</v>
      </c>
      <c r="W18" s="33"/>
      <c r="X18" s="34"/>
      <c r="Y18" s="34"/>
      <c r="Z18" s="34"/>
      <c r="AA18" s="34"/>
      <c r="AB18" s="34"/>
      <c r="AC18" s="34"/>
      <c r="AD18" s="34"/>
      <c r="AE18" s="35"/>
      <c r="AG18" s="33"/>
      <c r="AH18" s="34"/>
      <c r="AI18" s="34"/>
      <c r="AJ18" s="34"/>
      <c r="AK18" s="34"/>
      <c r="AL18" s="34"/>
      <c r="AM18" s="34"/>
      <c r="AN18" s="34"/>
      <c r="AO18" s="35"/>
    </row>
    <row r="19" spans="1:41" x14ac:dyDescent="0.35">
      <c r="A19" s="36"/>
      <c r="B19" s="37"/>
      <c r="C19" s="37"/>
      <c r="D19" s="37"/>
      <c r="E19" s="37"/>
      <c r="F19" s="37"/>
      <c r="G19" s="37"/>
      <c r="H19" s="37"/>
      <c r="I19" s="38"/>
      <c r="L19" s="24" t="s">
        <v>1735</v>
      </c>
      <c r="M19" s="34" cm="1">
        <f t="array" ref="M19">IFERROR(SMALL(IF(Résultats!$J:$J=L19,Résultats!$O:$O,"err"),M$3),"HC")</f>
        <v>9.3912037037037044E-2</v>
      </c>
      <c r="N19" s="34" t="str">
        <f>_xlfn.XLOOKUP(M19,Résultats!$O:$O,Résultats!$C:$C)</f>
        <v>PER BENJAMIN</v>
      </c>
      <c r="O19" s="34" t="str" cm="1">
        <f t="array" ref="O19">IFERROR(SMALL(IF(Résultats!$J:$J=$L19,Résultats!$O:$O,"err"),O$3),"HC")</f>
        <v>HC</v>
      </c>
      <c r="P19" s="34" t="e">
        <f>_xlfn.XLOOKUP(O19,Résultats!$O:$O,Résultats!$C:$C)</f>
        <v>#N/A</v>
      </c>
      <c r="Q19" s="34" t="str" cm="1">
        <f t="array" ref="Q19">IFERROR(SMALL(IF(Résultats!$J:$J=$L19,Résultats!$O:$O,"err"),Q$3),"HC")</f>
        <v>HC</v>
      </c>
      <c r="R19" s="34" t="e">
        <f>_xlfn.XLOOKUP(Q19,Résultats!$O:$O,Résultats!$C:$C)</f>
        <v>#N/A</v>
      </c>
      <c r="S19" s="37" t="str">
        <f t="shared" si="2"/>
        <v>HC</v>
      </c>
      <c r="T19" s="38" t="str">
        <f t="shared" si="3"/>
        <v>HC</v>
      </c>
      <c r="W19" s="36"/>
      <c r="X19" s="37"/>
      <c r="Y19" s="37"/>
      <c r="Z19" s="37"/>
      <c r="AA19" s="37"/>
      <c r="AB19" s="37"/>
      <c r="AC19" s="37"/>
      <c r="AD19" s="37"/>
      <c r="AE19" s="38"/>
      <c r="AG19" s="36"/>
      <c r="AH19" s="37"/>
      <c r="AI19" s="37"/>
      <c r="AJ19" s="37"/>
      <c r="AK19" s="37"/>
      <c r="AL19" s="37"/>
      <c r="AM19" s="37"/>
      <c r="AN19" s="37"/>
      <c r="AO19" s="38"/>
    </row>
    <row r="20" spans="1:41" x14ac:dyDescent="0.35">
      <c r="A20" s="33"/>
      <c r="B20" s="34"/>
      <c r="C20" s="34"/>
      <c r="D20" s="34"/>
      <c r="E20" s="34"/>
      <c r="F20" s="34"/>
      <c r="G20" s="34"/>
      <c r="H20" s="34"/>
      <c r="I20" s="35"/>
      <c r="L20" s="33"/>
      <c r="M20" s="34"/>
      <c r="N20" s="34"/>
      <c r="O20" s="34"/>
      <c r="P20" s="34"/>
      <c r="Q20" s="34"/>
      <c r="R20" s="34"/>
      <c r="S20" s="34"/>
      <c r="T20" s="35"/>
      <c r="W20" s="33"/>
      <c r="X20" s="34"/>
      <c r="Y20" s="34"/>
      <c r="Z20" s="34"/>
      <c r="AA20" s="34"/>
      <c r="AB20" s="34"/>
      <c r="AC20" s="34"/>
      <c r="AD20" s="34"/>
      <c r="AE20" s="35"/>
      <c r="AG20" s="33"/>
      <c r="AH20" s="34"/>
      <c r="AI20" s="34"/>
      <c r="AJ20" s="34"/>
      <c r="AK20" s="34"/>
      <c r="AL20" s="34"/>
      <c r="AM20" s="34"/>
      <c r="AN20" s="34"/>
      <c r="AO20" s="35"/>
    </row>
    <row r="21" spans="1:41" x14ac:dyDescent="0.35">
      <c r="A21" s="36"/>
      <c r="B21" s="37"/>
      <c r="C21" s="37"/>
      <c r="D21" s="37"/>
      <c r="E21" s="37"/>
      <c r="F21" s="37"/>
      <c r="G21" s="37"/>
      <c r="H21" s="37"/>
      <c r="I21" s="38"/>
      <c r="L21" s="36"/>
      <c r="M21" s="37"/>
      <c r="N21" s="37"/>
      <c r="O21" s="37"/>
      <c r="P21" s="37"/>
      <c r="Q21" s="37"/>
      <c r="R21" s="37"/>
      <c r="S21" s="37"/>
      <c r="T21" s="38"/>
      <c r="W21" s="36"/>
      <c r="X21" s="37"/>
      <c r="Y21" s="37"/>
      <c r="Z21" s="37"/>
      <c r="AA21" s="37"/>
      <c r="AB21" s="37"/>
      <c r="AC21" s="37"/>
      <c r="AD21" s="37"/>
      <c r="AE21" s="38"/>
      <c r="AG21" s="36"/>
      <c r="AH21" s="37"/>
      <c r="AI21" s="37"/>
      <c r="AJ21" s="37"/>
      <c r="AK21" s="37"/>
      <c r="AL21" s="37"/>
      <c r="AM21" s="37"/>
      <c r="AN21" s="37"/>
      <c r="AO21" s="38"/>
    </row>
    <row r="22" spans="1:41" x14ac:dyDescent="0.35">
      <c r="A22" s="33"/>
      <c r="B22" s="34"/>
      <c r="C22" s="34"/>
      <c r="D22" s="34"/>
      <c r="E22" s="34"/>
      <c r="F22" s="34"/>
      <c r="G22" s="34"/>
      <c r="H22" s="34"/>
      <c r="I22" s="35"/>
      <c r="L22" s="33"/>
      <c r="M22" s="34"/>
      <c r="N22" s="34"/>
      <c r="O22" s="34"/>
      <c r="P22" s="34"/>
      <c r="Q22" s="34"/>
      <c r="R22" s="34"/>
      <c r="S22" s="34"/>
      <c r="T22" s="35"/>
      <c r="W22" s="33"/>
      <c r="X22" s="34"/>
      <c r="Y22" s="34"/>
      <c r="Z22" s="34"/>
      <c r="AA22" s="34"/>
      <c r="AB22" s="34"/>
      <c r="AC22" s="34"/>
      <c r="AD22" s="34"/>
      <c r="AE22" s="35"/>
      <c r="AG22" s="33"/>
      <c r="AH22" s="34"/>
      <c r="AI22" s="34"/>
      <c r="AJ22" s="34"/>
      <c r="AK22" s="34"/>
      <c r="AL22" s="34"/>
      <c r="AM22" s="34"/>
      <c r="AN22" s="34"/>
      <c r="AO22" s="35"/>
    </row>
    <row r="23" spans="1:41" x14ac:dyDescent="0.35">
      <c r="A23" s="36"/>
      <c r="B23" s="37"/>
      <c r="C23" s="37"/>
      <c r="D23" s="37"/>
      <c r="E23" s="37"/>
      <c r="F23" s="37"/>
      <c r="G23" s="37"/>
      <c r="H23" s="37"/>
      <c r="I23" s="38"/>
      <c r="L23" s="36"/>
      <c r="M23" s="37"/>
      <c r="N23" s="37"/>
      <c r="O23" s="37"/>
      <c r="P23" s="37"/>
      <c r="Q23" s="37"/>
      <c r="R23" s="37"/>
      <c r="S23" s="37"/>
      <c r="T23" s="38"/>
      <c r="W23" s="36"/>
      <c r="X23" s="37"/>
      <c r="Y23" s="37"/>
      <c r="Z23" s="37"/>
      <c r="AA23" s="37"/>
      <c r="AB23" s="37"/>
      <c r="AC23" s="37"/>
      <c r="AD23" s="37"/>
      <c r="AE23" s="38"/>
      <c r="AG23" s="36"/>
      <c r="AH23" s="37"/>
      <c r="AI23" s="37"/>
      <c r="AJ23" s="37"/>
      <c r="AK23" s="37"/>
      <c r="AL23" s="37"/>
      <c r="AM23" s="37"/>
      <c r="AN23" s="37"/>
      <c r="AO23" s="38"/>
    </row>
    <row r="24" spans="1:41" x14ac:dyDescent="0.35">
      <c r="A24" s="33"/>
      <c r="B24" s="34"/>
      <c r="C24" s="34"/>
      <c r="D24" s="34"/>
      <c r="E24" s="34"/>
      <c r="F24" s="34"/>
      <c r="G24" s="34"/>
      <c r="H24" s="34"/>
      <c r="I24" s="35"/>
      <c r="L24" s="33"/>
      <c r="M24" s="34"/>
      <c r="N24" s="34"/>
      <c r="O24" s="34"/>
      <c r="P24" s="34"/>
      <c r="Q24" s="34"/>
      <c r="R24" s="34"/>
      <c r="S24" s="34"/>
      <c r="T24" s="35"/>
      <c r="W24" s="33"/>
      <c r="X24" s="34"/>
      <c r="Y24" s="34"/>
      <c r="Z24" s="34"/>
      <c r="AA24" s="34"/>
      <c r="AB24" s="34"/>
      <c r="AC24" s="34"/>
      <c r="AD24" s="34"/>
      <c r="AE24" s="35"/>
      <c r="AG24" s="33"/>
      <c r="AH24" s="34"/>
      <c r="AI24" s="34"/>
      <c r="AJ24" s="34"/>
      <c r="AK24" s="34"/>
      <c r="AL24" s="34"/>
      <c r="AM24" s="34"/>
      <c r="AN24" s="34"/>
      <c r="AO24" s="35"/>
    </row>
    <row r="25" spans="1:41" x14ac:dyDescent="0.35">
      <c r="A25" s="36"/>
      <c r="B25" s="37"/>
      <c r="C25" s="37"/>
      <c r="D25" s="37"/>
      <c r="E25" s="37"/>
      <c r="F25" s="37"/>
      <c r="G25" s="37"/>
      <c r="H25" s="37"/>
      <c r="I25" s="38"/>
      <c r="L25" s="36"/>
      <c r="M25" s="37"/>
      <c r="N25" s="37"/>
      <c r="O25" s="37"/>
      <c r="P25" s="37"/>
      <c r="Q25" s="37"/>
      <c r="R25" s="37"/>
      <c r="S25" s="37"/>
      <c r="T25" s="38"/>
      <c r="W25" s="36"/>
      <c r="X25" s="37"/>
      <c r="Y25" s="37"/>
      <c r="Z25" s="37"/>
      <c r="AA25" s="37"/>
      <c r="AB25" s="37"/>
      <c r="AC25" s="37"/>
      <c r="AD25" s="37"/>
      <c r="AE25" s="38"/>
      <c r="AG25" s="36"/>
      <c r="AH25" s="37"/>
      <c r="AI25" s="37"/>
      <c r="AJ25" s="37"/>
      <c r="AK25" s="37"/>
      <c r="AL25" s="37"/>
      <c r="AM25" s="37"/>
      <c r="AN25" s="37"/>
      <c r="AO25" s="38"/>
    </row>
    <row r="26" spans="1:41" x14ac:dyDescent="0.35">
      <c r="A26" s="33"/>
      <c r="B26" s="34"/>
      <c r="C26" s="34"/>
      <c r="D26" s="34"/>
      <c r="E26" s="34"/>
      <c r="F26" s="34"/>
      <c r="G26" s="34"/>
      <c r="H26" s="34"/>
      <c r="I26" s="35"/>
      <c r="L26" s="33"/>
      <c r="M26" s="34"/>
      <c r="N26" s="34"/>
      <c r="O26" s="34"/>
      <c r="P26" s="34"/>
      <c r="Q26" s="34"/>
      <c r="R26" s="34"/>
      <c r="S26" s="34"/>
      <c r="T26" s="35"/>
      <c r="W26" s="33"/>
      <c r="X26" s="34"/>
      <c r="Y26" s="34"/>
      <c r="Z26" s="34"/>
      <c r="AA26" s="34"/>
      <c r="AB26" s="34"/>
      <c r="AC26" s="34"/>
      <c r="AD26" s="34"/>
      <c r="AE26" s="35"/>
      <c r="AG26" s="33"/>
      <c r="AH26" s="34"/>
      <c r="AI26" s="34"/>
      <c r="AJ26" s="34"/>
      <c r="AK26" s="34"/>
      <c r="AL26" s="34"/>
      <c r="AM26" s="34"/>
      <c r="AN26" s="34"/>
      <c r="AO26" s="35"/>
    </row>
    <row r="27" spans="1:41" x14ac:dyDescent="0.35">
      <c r="W27" s="36"/>
      <c r="X27" s="37"/>
      <c r="Y27" s="37"/>
      <c r="Z27" s="37"/>
      <c r="AA27" s="37"/>
      <c r="AB27" s="37"/>
      <c r="AC27" s="37"/>
      <c r="AD27" s="37"/>
      <c r="AE27" s="38"/>
      <c r="AG27" s="36"/>
      <c r="AH27" s="37"/>
      <c r="AI27" s="37"/>
      <c r="AJ27" s="37"/>
      <c r="AK27" s="37"/>
      <c r="AL27" s="37"/>
      <c r="AM27" s="37"/>
      <c r="AN27" s="37"/>
      <c r="AO27" s="38"/>
    </row>
  </sheetData>
  <autoFilter ref="A3:I20" xr:uid="{DF29165D-BC54-45C6-A619-9C25226EE3E9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FFE5B-4C1C-4D74-96D4-B658C64455BA}">
  <dimension ref="A1:W26"/>
  <sheetViews>
    <sheetView topLeftCell="N1" workbookViewId="0">
      <selection activeCell="X5" sqref="X5"/>
    </sheetView>
  </sheetViews>
  <sheetFormatPr baseColWidth="10" defaultRowHeight="15.5" x14ac:dyDescent="0.35"/>
  <cols>
    <col min="1" max="1" width="18.5" bestFit="1" customWidth="1"/>
    <col min="2" max="2" width="14.25" style="26" bestFit="1" customWidth="1"/>
    <col min="3" max="3" width="15.58203125" bestFit="1" customWidth="1"/>
    <col min="4" max="4" width="14.5" customWidth="1"/>
    <col min="5" max="5" width="22.4140625" customWidth="1"/>
    <col min="6" max="6" width="14" bestFit="1" customWidth="1"/>
    <col min="7" max="7" width="15.58203125" bestFit="1" customWidth="1"/>
    <col min="9" max="9" width="18.08203125" bestFit="1" customWidth="1"/>
    <col min="10" max="10" width="14.4140625" bestFit="1" customWidth="1"/>
    <col min="11" max="11" width="15.58203125" bestFit="1" customWidth="1"/>
    <col min="13" max="13" width="23.75" bestFit="1" customWidth="1"/>
    <col min="14" max="14" width="14.25" bestFit="1" customWidth="1"/>
    <col min="15" max="15" width="15.58203125" bestFit="1" customWidth="1"/>
    <col min="17" max="17" width="25.4140625" bestFit="1" customWidth="1"/>
    <col min="18" max="18" width="9.08203125" bestFit="1" customWidth="1"/>
    <col min="19" max="19" width="15.58203125" bestFit="1" customWidth="1"/>
    <col min="21" max="21" width="22.08203125" bestFit="1" customWidth="1"/>
    <col min="22" max="22" width="27.1640625" bestFit="1" customWidth="1"/>
    <col min="23" max="23" width="15.58203125" bestFit="1" customWidth="1"/>
  </cols>
  <sheetData>
    <row r="1" spans="1:23" x14ac:dyDescent="0.35">
      <c r="B1"/>
    </row>
    <row r="2" spans="1:23" x14ac:dyDescent="0.35">
      <c r="A2" s="6" t="s">
        <v>571</v>
      </c>
      <c r="B2" t="s">
        <v>711</v>
      </c>
      <c r="E2" s="6" t="s">
        <v>571</v>
      </c>
      <c r="F2" t="s">
        <v>882</v>
      </c>
      <c r="I2" s="6" t="s">
        <v>571</v>
      </c>
      <c r="J2" t="s">
        <v>831</v>
      </c>
      <c r="M2" s="6" t="s">
        <v>571</v>
      </c>
      <c r="N2" t="s">
        <v>1006</v>
      </c>
      <c r="Q2" s="6" t="s">
        <v>571</v>
      </c>
      <c r="R2" t="s">
        <v>1302</v>
      </c>
      <c r="U2" s="6" t="s">
        <v>571</v>
      </c>
      <c r="V2" t="s">
        <v>1082</v>
      </c>
    </row>
    <row r="3" spans="1:23" x14ac:dyDescent="0.35">
      <c r="F3" s="26"/>
      <c r="J3" s="26"/>
      <c r="N3" s="26"/>
      <c r="R3" s="26"/>
      <c r="V3" s="26"/>
    </row>
    <row r="4" spans="1:23" x14ac:dyDescent="0.35">
      <c r="A4" s="6" t="s">
        <v>565</v>
      </c>
      <c r="B4" s="6" t="s">
        <v>552</v>
      </c>
      <c r="C4" s="26" t="s">
        <v>1668</v>
      </c>
      <c r="E4" s="6" t="s">
        <v>565</v>
      </c>
      <c r="F4" s="6" t="s">
        <v>552</v>
      </c>
      <c r="G4" s="26" t="s">
        <v>1668</v>
      </c>
      <c r="I4" s="6" t="s">
        <v>565</v>
      </c>
      <c r="J4" s="6" t="s">
        <v>552</v>
      </c>
      <c r="K4" s="26" t="s">
        <v>1668</v>
      </c>
      <c r="M4" s="6" t="s">
        <v>565</v>
      </c>
      <c r="N4" s="6" t="s">
        <v>552</v>
      </c>
      <c r="O4" s="26" t="s">
        <v>1668</v>
      </c>
      <c r="Q4" s="6" t="s">
        <v>565</v>
      </c>
      <c r="R4" s="6" t="s">
        <v>552</v>
      </c>
      <c r="S4" s="26" t="s">
        <v>1668</v>
      </c>
      <c r="U4" s="6" t="s">
        <v>565</v>
      </c>
      <c r="V4" s="6" t="s">
        <v>552</v>
      </c>
      <c r="W4" s="26" t="s">
        <v>1668</v>
      </c>
    </row>
    <row r="5" spans="1:23" x14ac:dyDescent="0.35">
      <c r="A5" t="s">
        <v>710</v>
      </c>
      <c r="B5" t="s">
        <v>22</v>
      </c>
      <c r="C5" s="26">
        <v>6.6307870370370364E-2</v>
      </c>
      <c r="E5" t="s">
        <v>880</v>
      </c>
      <c r="F5" t="s">
        <v>30</v>
      </c>
      <c r="G5" s="26">
        <v>7.0937500000000001E-2</v>
      </c>
      <c r="I5" t="s">
        <v>830</v>
      </c>
      <c r="J5" t="s">
        <v>23</v>
      </c>
      <c r="K5" s="26">
        <v>6.9328703703703698E-2</v>
      </c>
      <c r="M5" t="s">
        <v>1004</v>
      </c>
      <c r="N5" t="s">
        <v>674</v>
      </c>
      <c r="O5" s="26">
        <v>7.435185185185185E-2</v>
      </c>
      <c r="Q5" t="s">
        <v>1301</v>
      </c>
      <c r="R5" t="s">
        <v>30</v>
      </c>
      <c r="S5" s="26">
        <v>8.5196759259259264E-2</v>
      </c>
      <c r="U5" t="s">
        <v>1080</v>
      </c>
      <c r="V5" t="s">
        <v>23</v>
      </c>
      <c r="W5" s="26">
        <v>7.9259259259259265E-2</v>
      </c>
    </row>
    <row r="6" spans="1:23" x14ac:dyDescent="0.35">
      <c r="A6" t="s">
        <v>913</v>
      </c>
      <c r="B6" t="s">
        <v>23</v>
      </c>
      <c r="C6" s="53">
        <v>7.2013888888888891E-2</v>
      </c>
      <c r="E6" t="s">
        <v>1130</v>
      </c>
      <c r="F6" t="s">
        <v>615</v>
      </c>
      <c r="G6" s="53">
        <v>8.0555555555555561E-2</v>
      </c>
      <c r="I6" t="s">
        <v>962</v>
      </c>
      <c r="J6" t="s">
        <v>968</v>
      </c>
      <c r="K6" s="53">
        <v>7.2974537037037032E-2</v>
      </c>
      <c r="M6" t="s">
        <v>1118</v>
      </c>
      <c r="N6" t="s">
        <v>22</v>
      </c>
      <c r="O6" s="26">
        <v>8.0185185185185179E-2</v>
      </c>
      <c r="Q6" t="s">
        <v>1314</v>
      </c>
      <c r="R6" t="s">
        <v>642</v>
      </c>
      <c r="S6" s="26">
        <v>8.5590277777777779E-2</v>
      </c>
      <c r="U6" t="s">
        <v>1088</v>
      </c>
      <c r="V6" t="s">
        <v>24</v>
      </c>
      <c r="W6" s="26">
        <v>7.9328703703703707E-2</v>
      </c>
    </row>
    <row r="7" spans="1:23" x14ac:dyDescent="0.35">
      <c r="A7" t="s">
        <v>920</v>
      </c>
      <c r="B7" t="s">
        <v>28</v>
      </c>
      <c r="C7" s="26">
        <v>7.2025462962962958E-2</v>
      </c>
      <c r="E7" t="s">
        <v>1157</v>
      </c>
      <c r="F7" t="s">
        <v>5</v>
      </c>
      <c r="G7" s="26">
        <v>8.0925925925925929E-2</v>
      </c>
      <c r="I7" t="s">
        <v>969</v>
      </c>
      <c r="J7" t="s">
        <v>22</v>
      </c>
      <c r="K7" s="26">
        <v>7.3159722222222223E-2</v>
      </c>
      <c r="M7" t="s">
        <v>1186</v>
      </c>
      <c r="N7" t="s">
        <v>22</v>
      </c>
      <c r="O7" s="26">
        <v>8.1504629629629635E-2</v>
      </c>
      <c r="Q7" t="s">
        <v>1404</v>
      </c>
      <c r="R7" t="s">
        <v>5</v>
      </c>
      <c r="S7" s="26">
        <v>8.818287037037037E-2</v>
      </c>
      <c r="U7" t="s">
        <v>1169</v>
      </c>
      <c r="V7" t="s">
        <v>22</v>
      </c>
      <c r="W7" s="26">
        <v>8.1261574074074069E-2</v>
      </c>
    </row>
    <row r="8" spans="1:23" x14ac:dyDescent="0.35">
      <c r="A8" t="s">
        <v>950</v>
      </c>
      <c r="B8" t="s">
        <v>30</v>
      </c>
      <c r="C8" s="26">
        <v>7.2858796296296297E-2</v>
      </c>
      <c r="E8" t="s">
        <v>1241</v>
      </c>
      <c r="F8" t="s">
        <v>19</v>
      </c>
      <c r="G8" s="26">
        <v>8.2928240740740747E-2</v>
      </c>
      <c r="I8" t="s">
        <v>1192</v>
      </c>
      <c r="J8" t="s">
        <v>30</v>
      </c>
      <c r="K8" s="26">
        <v>8.1655092592592599E-2</v>
      </c>
      <c r="M8" t="s">
        <v>1356</v>
      </c>
      <c r="N8" t="s">
        <v>19</v>
      </c>
      <c r="O8" s="26">
        <v>8.6516203703703706E-2</v>
      </c>
      <c r="Q8" t="s">
        <v>1417</v>
      </c>
      <c r="R8" t="s">
        <v>17</v>
      </c>
      <c r="S8" s="26">
        <v>8.8333333333333333E-2</v>
      </c>
      <c r="U8" t="s">
        <v>1198</v>
      </c>
      <c r="V8" t="s">
        <v>30</v>
      </c>
      <c r="W8" s="26">
        <v>8.1759259259259254E-2</v>
      </c>
    </row>
    <row r="9" spans="1:23" x14ac:dyDescent="0.35">
      <c r="A9" t="s">
        <v>1023</v>
      </c>
      <c r="B9" t="s">
        <v>4</v>
      </c>
      <c r="C9" s="26">
        <v>7.5798611111111108E-2</v>
      </c>
      <c r="E9" t="s">
        <v>1423</v>
      </c>
      <c r="F9" t="s">
        <v>30</v>
      </c>
      <c r="G9" s="26">
        <v>8.8506944444444444E-2</v>
      </c>
      <c r="I9" t="s">
        <v>1222</v>
      </c>
      <c r="J9" t="s">
        <v>22</v>
      </c>
      <c r="K9" s="26">
        <v>8.2210648148148144E-2</v>
      </c>
      <c r="M9" t="s">
        <v>1464</v>
      </c>
      <c r="N9" t="s">
        <v>968</v>
      </c>
      <c r="O9" s="26">
        <v>9.0138888888888893E-2</v>
      </c>
      <c r="Q9" t="s">
        <v>1458</v>
      </c>
      <c r="R9" t="s">
        <v>968</v>
      </c>
      <c r="S9" s="26">
        <v>9.0138888888888893E-2</v>
      </c>
      <c r="U9" t="s">
        <v>1283</v>
      </c>
      <c r="V9" t="s">
        <v>1156</v>
      </c>
      <c r="W9" s="26">
        <v>8.4664351851851852E-2</v>
      </c>
    </row>
    <row r="10" spans="1:23" x14ac:dyDescent="0.35">
      <c r="A10" t="s">
        <v>1067</v>
      </c>
      <c r="B10" t="s">
        <v>6</v>
      </c>
      <c r="C10" s="26">
        <v>7.8750000000000001E-2</v>
      </c>
      <c r="E10" t="s">
        <v>1474</v>
      </c>
      <c r="F10" t="s">
        <v>10</v>
      </c>
      <c r="G10" s="26">
        <v>9.0381944444444445E-2</v>
      </c>
      <c r="I10" t="s">
        <v>1295</v>
      </c>
      <c r="J10" t="s">
        <v>23</v>
      </c>
      <c r="K10" s="26">
        <v>8.5092592592592595E-2</v>
      </c>
      <c r="M10" t="s">
        <v>1516</v>
      </c>
      <c r="N10" t="s">
        <v>23</v>
      </c>
      <c r="O10" s="26">
        <v>9.256944444444444E-2</v>
      </c>
      <c r="Q10" t="s">
        <v>1554</v>
      </c>
      <c r="R10" t="s">
        <v>28</v>
      </c>
      <c r="S10" s="26">
        <v>9.4837962962962957E-2</v>
      </c>
      <c r="U10" t="s">
        <v>1344</v>
      </c>
      <c r="V10" t="s">
        <v>665</v>
      </c>
      <c r="W10" s="26">
        <v>8.6458333333333331E-2</v>
      </c>
    </row>
    <row r="11" spans="1:23" x14ac:dyDescent="0.35">
      <c r="A11" t="s">
        <v>1106</v>
      </c>
      <c r="B11" t="s">
        <v>23</v>
      </c>
      <c r="C11" s="26">
        <v>7.9953703703703707E-2</v>
      </c>
      <c r="E11" t="s">
        <v>1468</v>
      </c>
      <c r="F11" t="s">
        <v>10</v>
      </c>
      <c r="G11" s="26">
        <v>9.0381944444444445E-2</v>
      </c>
      <c r="I11" t="s">
        <v>1308</v>
      </c>
      <c r="J11" t="s">
        <v>17</v>
      </c>
      <c r="K11" s="26">
        <v>8.5578703703703699E-2</v>
      </c>
      <c r="M11" t="s">
        <v>1522</v>
      </c>
      <c r="N11" t="s">
        <v>22</v>
      </c>
      <c r="O11" s="26">
        <v>9.268518518518519E-2</v>
      </c>
      <c r="U11" t="s">
        <v>1429</v>
      </c>
      <c r="V11" t="s">
        <v>17</v>
      </c>
      <c r="W11" s="26">
        <v>8.8587962962962966E-2</v>
      </c>
    </row>
    <row r="12" spans="1:23" x14ac:dyDescent="0.35">
      <c r="A12" t="s">
        <v>1112</v>
      </c>
      <c r="B12" t="s">
        <v>703</v>
      </c>
      <c r="C12" s="26">
        <v>7.9976851851851855E-2</v>
      </c>
      <c r="E12" t="s">
        <v>1590</v>
      </c>
      <c r="F12" t="s">
        <v>1758</v>
      </c>
      <c r="G12" s="26">
        <v>9.8888888888888887E-2</v>
      </c>
      <c r="I12" t="s">
        <v>1510</v>
      </c>
      <c r="J12" t="s">
        <v>22</v>
      </c>
      <c r="K12" s="26">
        <v>9.2106481481481484E-2</v>
      </c>
      <c r="M12" t="s">
        <v>1607</v>
      </c>
      <c r="N12" t="s">
        <v>703</v>
      </c>
      <c r="O12" s="26">
        <v>0.10091435185185185</v>
      </c>
      <c r="U12" t="s">
        <v>1485</v>
      </c>
      <c r="V12" t="s">
        <v>23</v>
      </c>
      <c r="W12" s="26">
        <v>9.0972222222222218E-2</v>
      </c>
    </row>
    <row r="13" spans="1:23" x14ac:dyDescent="0.35">
      <c r="A13" t="s">
        <v>1216</v>
      </c>
      <c r="B13" t="s">
        <v>22</v>
      </c>
      <c r="C13" s="26">
        <v>8.2199074074074077E-2</v>
      </c>
      <c r="E13" t="s">
        <v>1613</v>
      </c>
      <c r="F13" t="s">
        <v>22</v>
      </c>
      <c r="G13" s="26">
        <v>0.10288194444444444</v>
      </c>
      <c r="I13" t="s">
        <v>1578</v>
      </c>
      <c r="J13" t="s">
        <v>615</v>
      </c>
      <c r="K13" s="26">
        <v>9.8275462962962967E-2</v>
      </c>
      <c r="U13" t="s">
        <v>1492</v>
      </c>
      <c r="V13" t="s">
        <v>17</v>
      </c>
      <c r="W13" s="26">
        <v>9.1064814814814821E-2</v>
      </c>
    </row>
    <row r="14" spans="1:23" x14ac:dyDescent="0.35">
      <c r="A14" t="s">
        <v>1269</v>
      </c>
      <c r="B14" t="s">
        <v>703</v>
      </c>
      <c r="C14" s="26">
        <v>8.4062499999999998E-2</v>
      </c>
      <c r="E14" t="s">
        <v>1655</v>
      </c>
      <c r="F14" t="s">
        <v>642</v>
      </c>
      <c r="G14" s="26">
        <v>0.12151620370370371</v>
      </c>
      <c r="I14" t="s">
        <v>1595</v>
      </c>
      <c r="J14" t="s">
        <v>22</v>
      </c>
      <c r="K14" s="26">
        <v>9.9259259259259255E-2</v>
      </c>
      <c r="U14" t="s">
        <v>1504</v>
      </c>
      <c r="V14" t="s">
        <v>674</v>
      </c>
      <c r="W14" s="26">
        <v>9.1990740740740734E-2</v>
      </c>
    </row>
    <row r="15" spans="1:23" x14ac:dyDescent="0.35">
      <c r="A15" t="s">
        <v>1289</v>
      </c>
      <c r="B15" t="s">
        <v>22</v>
      </c>
      <c r="C15" s="26">
        <v>8.4768518518518521E-2</v>
      </c>
      <c r="I15" t="s">
        <v>1631</v>
      </c>
      <c r="J15" t="s">
        <v>642</v>
      </c>
      <c r="K15" s="26">
        <v>0.10385416666666666</v>
      </c>
      <c r="U15" t="s">
        <v>1637</v>
      </c>
      <c r="V15" t="s">
        <v>674</v>
      </c>
      <c r="W15" s="26">
        <v>0.11008101851851852</v>
      </c>
    </row>
    <row r="16" spans="1:23" x14ac:dyDescent="0.35">
      <c r="A16" t="s">
        <v>1398</v>
      </c>
      <c r="B16" t="s">
        <v>615</v>
      </c>
      <c r="C16" s="26">
        <v>8.7962962962962965E-2</v>
      </c>
      <c r="I16" t="s">
        <v>1643</v>
      </c>
      <c r="J16" t="s">
        <v>1156</v>
      </c>
      <c r="K16" s="26">
        <v>0.11501157407407407</v>
      </c>
      <c r="U16" t="s">
        <v>1649</v>
      </c>
      <c r="V16" t="s">
        <v>1059</v>
      </c>
      <c r="W16" s="26">
        <v>0.12033564814814815</v>
      </c>
    </row>
    <row r="17" spans="1:3" x14ac:dyDescent="0.35">
      <c r="A17" t="s">
        <v>1435</v>
      </c>
      <c r="B17" t="s">
        <v>5</v>
      </c>
      <c r="C17" s="26">
        <v>8.8969907407407414E-2</v>
      </c>
    </row>
    <row r="18" spans="1:3" x14ac:dyDescent="0.35">
      <c r="A18" t="s">
        <v>1534</v>
      </c>
      <c r="B18" t="s">
        <v>703</v>
      </c>
      <c r="C18" s="26">
        <v>9.3587962962962956E-2</v>
      </c>
    </row>
    <row r="19" spans="1:3" x14ac:dyDescent="0.35">
      <c r="B19"/>
    </row>
    <row r="20" spans="1:3" x14ac:dyDescent="0.35">
      <c r="B20"/>
    </row>
    <row r="21" spans="1:3" x14ac:dyDescent="0.35">
      <c r="B21"/>
    </row>
    <row r="22" spans="1:3" x14ac:dyDescent="0.35">
      <c r="B22"/>
    </row>
    <row r="23" spans="1:3" x14ac:dyDescent="0.35">
      <c r="B23"/>
    </row>
    <row r="24" spans="1:3" x14ac:dyDescent="0.35">
      <c r="B24"/>
    </row>
    <row r="25" spans="1:3" x14ac:dyDescent="0.35">
      <c r="B25"/>
    </row>
    <row r="26" spans="1:3" x14ac:dyDescent="0.35">
      <c r="B2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1DBCC-2DE8-4916-8EDE-F3BB3F4F8B8A}">
  <dimension ref="A1:AE26"/>
  <sheetViews>
    <sheetView workbookViewId="0">
      <selection activeCell="X5" sqref="X5"/>
    </sheetView>
  </sheetViews>
  <sheetFormatPr baseColWidth="10" defaultRowHeight="15.5" x14ac:dyDescent="0.35"/>
  <cols>
    <col min="1" max="1" width="23.75" bestFit="1" customWidth="1"/>
    <col min="2" max="2" width="27.1640625" style="26" bestFit="1" customWidth="1"/>
    <col min="3" max="3" width="15.58203125" bestFit="1" customWidth="1"/>
    <col min="4" max="4" width="14.5" customWidth="1"/>
    <col min="5" max="5" width="23.08203125" bestFit="1" customWidth="1"/>
    <col min="6" max="6" width="27.1640625" bestFit="1" customWidth="1"/>
    <col min="7" max="7" width="15.58203125" bestFit="1" customWidth="1"/>
    <col min="9" max="9" width="21.58203125" bestFit="1" customWidth="1"/>
    <col min="10" max="10" width="23.25" bestFit="1" customWidth="1"/>
    <col min="11" max="11" width="15.58203125" bestFit="1" customWidth="1"/>
    <col min="13" max="13" width="27.4140625" bestFit="1" customWidth="1"/>
    <col min="14" max="14" width="14" bestFit="1" customWidth="1"/>
    <col min="15" max="15" width="15.58203125" bestFit="1" customWidth="1"/>
    <col min="17" max="17" width="20.1640625" bestFit="1" customWidth="1"/>
    <col min="18" max="18" width="23.25" bestFit="1" customWidth="1"/>
    <col min="19" max="19" width="15.58203125" bestFit="1" customWidth="1"/>
    <col min="21" max="21" width="18.9140625" bestFit="1" customWidth="1"/>
    <col min="22" max="22" width="23.25" bestFit="1" customWidth="1"/>
    <col min="23" max="23" width="15.58203125" bestFit="1" customWidth="1"/>
    <col min="25" max="25" width="19.33203125" bestFit="1" customWidth="1"/>
    <col min="26" max="26" width="9.08203125" bestFit="1" customWidth="1"/>
    <col min="27" max="27" width="15.58203125" bestFit="1" customWidth="1"/>
    <col min="29" max="29" width="19.9140625" bestFit="1" customWidth="1"/>
    <col min="30" max="30" width="14" bestFit="1" customWidth="1"/>
    <col min="31" max="31" width="15.58203125" bestFit="1" customWidth="1"/>
  </cols>
  <sheetData>
    <row r="1" spans="1:31" x14ac:dyDescent="0.35">
      <c r="A1" s="6" t="s">
        <v>569</v>
      </c>
      <c r="B1" t="s">
        <v>34</v>
      </c>
      <c r="E1" s="6" t="s">
        <v>569</v>
      </c>
      <c r="F1" t="s">
        <v>34</v>
      </c>
      <c r="I1" s="6" t="s">
        <v>569</v>
      </c>
      <c r="J1" t="s">
        <v>34</v>
      </c>
      <c r="M1" s="6" t="s">
        <v>569</v>
      </c>
      <c r="N1" t="s">
        <v>34</v>
      </c>
      <c r="Q1" s="6" t="s">
        <v>569</v>
      </c>
      <c r="R1" t="s">
        <v>34</v>
      </c>
      <c r="U1" s="6" t="s">
        <v>569</v>
      </c>
      <c r="V1" t="s">
        <v>34</v>
      </c>
      <c r="Y1" s="6" t="s">
        <v>569</v>
      </c>
      <c r="Z1" t="s">
        <v>34</v>
      </c>
      <c r="AC1" s="6" t="s">
        <v>569</v>
      </c>
      <c r="AD1" t="s">
        <v>34</v>
      </c>
    </row>
    <row r="2" spans="1:31" x14ac:dyDescent="0.35">
      <c r="A2" s="6" t="s">
        <v>571</v>
      </c>
      <c r="B2" t="s">
        <v>594</v>
      </c>
      <c r="E2" s="6" t="s">
        <v>571</v>
      </c>
      <c r="F2" t="s">
        <v>645</v>
      </c>
      <c r="I2" s="6" t="s">
        <v>571</v>
      </c>
      <c r="J2" t="s">
        <v>583</v>
      </c>
      <c r="M2" s="6" t="s">
        <v>571</v>
      </c>
      <c r="N2" t="s">
        <v>757</v>
      </c>
      <c r="Q2" s="6" t="s">
        <v>571</v>
      </c>
      <c r="R2" t="s">
        <v>668</v>
      </c>
      <c r="U2" s="6" t="s">
        <v>571</v>
      </c>
      <c r="V2" t="s">
        <v>636</v>
      </c>
      <c r="Y2" s="6" t="s">
        <v>571</v>
      </c>
      <c r="Z2" t="s">
        <v>684</v>
      </c>
      <c r="AC2" s="6" t="s">
        <v>571</v>
      </c>
      <c r="AD2" t="s">
        <v>810</v>
      </c>
    </row>
    <row r="3" spans="1:31" x14ac:dyDescent="0.35">
      <c r="F3" s="26"/>
      <c r="J3" s="26"/>
      <c r="N3" s="26"/>
      <c r="R3" s="26"/>
      <c r="V3" s="26"/>
      <c r="Z3" s="26"/>
      <c r="AD3" s="26"/>
    </row>
    <row r="4" spans="1:31" x14ac:dyDescent="0.35">
      <c r="A4" s="6" t="s">
        <v>565</v>
      </c>
      <c r="B4" s="6" t="s">
        <v>552</v>
      </c>
      <c r="C4" s="26" t="s">
        <v>1668</v>
      </c>
      <c r="E4" s="6" t="s">
        <v>565</v>
      </c>
      <c r="F4" s="6" t="s">
        <v>552</v>
      </c>
      <c r="G4" s="26" t="s">
        <v>1668</v>
      </c>
      <c r="I4" s="6" t="s">
        <v>565</v>
      </c>
      <c r="J4" s="6" t="s">
        <v>552</v>
      </c>
      <c r="K4" s="26" t="s">
        <v>1668</v>
      </c>
      <c r="M4" s="6" t="s">
        <v>565</v>
      </c>
      <c r="N4" s="6" t="s">
        <v>552</v>
      </c>
      <c r="O4" s="26" t="s">
        <v>1668</v>
      </c>
      <c r="Q4" s="6" t="s">
        <v>565</v>
      </c>
      <c r="R4" s="6" t="s">
        <v>552</v>
      </c>
      <c r="S4" s="26" t="s">
        <v>1668</v>
      </c>
      <c r="U4" s="6" t="s">
        <v>565</v>
      </c>
      <c r="V4" s="6" t="s">
        <v>552</v>
      </c>
      <c r="W4" s="26" t="s">
        <v>1668</v>
      </c>
      <c r="Y4" s="6" t="s">
        <v>565</v>
      </c>
      <c r="Z4" s="6" t="s">
        <v>552</v>
      </c>
      <c r="AA4" s="26" t="s">
        <v>1668</v>
      </c>
      <c r="AC4" s="6" t="s">
        <v>565</v>
      </c>
      <c r="AD4" s="6" t="s">
        <v>552</v>
      </c>
      <c r="AE4" s="26" t="s">
        <v>1668</v>
      </c>
    </row>
    <row r="5" spans="1:31" x14ac:dyDescent="0.35">
      <c r="A5" t="s">
        <v>591</v>
      </c>
      <c r="B5" t="s">
        <v>22</v>
      </c>
      <c r="C5" s="26">
        <v>5.572916666666667E-2</v>
      </c>
      <c r="E5" t="s">
        <v>643</v>
      </c>
      <c r="F5" t="s">
        <v>22</v>
      </c>
      <c r="G5" s="26">
        <v>6.311342592592592E-2</v>
      </c>
      <c r="I5" t="s">
        <v>579</v>
      </c>
      <c r="J5" t="s">
        <v>590</v>
      </c>
      <c r="K5" s="26">
        <v>4.8773148148148149E-2</v>
      </c>
      <c r="M5" t="s">
        <v>755</v>
      </c>
      <c r="N5" t="s">
        <v>30</v>
      </c>
      <c r="O5" s="26">
        <v>6.7187499999999997E-2</v>
      </c>
      <c r="Q5" t="s">
        <v>666</v>
      </c>
      <c r="R5" t="s">
        <v>674</v>
      </c>
      <c r="S5" s="26">
        <v>6.4525462962962965E-2</v>
      </c>
      <c r="U5" t="s">
        <v>634</v>
      </c>
      <c r="V5" t="s">
        <v>642</v>
      </c>
      <c r="W5" s="26">
        <v>6.295138888888889E-2</v>
      </c>
      <c r="Y5" t="s">
        <v>682</v>
      </c>
      <c r="Z5" t="s">
        <v>23</v>
      </c>
      <c r="AA5" s="26">
        <v>6.5868055555555555E-2</v>
      </c>
      <c r="AC5" t="s">
        <v>808</v>
      </c>
      <c r="AD5" t="s">
        <v>19</v>
      </c>
      <c r="AE5" s="26">
        <v>6.9166666666666668E-2</v>
      </c>
    </row>
    <row r="6" spans="1:31" x14ac:dyDescent="0.35">
      <c r="A6" t="s">
        <v>601</v>
      </c>
      <c r="B6" t="s">
        <v>30</v>
      </c>
      <c r="C6" s="26">
        <v>5.6527777777777781E-2</v>
      </c>
      <c r="E6" t="s">
        <v>696</v>
      </c>
      <c r="F6" t="s">
        <v>703</v>
      </c>
      <c r="G6" s="26">
        <v>6.5972222222222224E-2</v>
      </c>
      <c r="I6" t="s">
        <v>658</v>
      </c>
      <c r="J6" t="s">
        <v>665</v>
      </c>
      <c r="K6" s="53">
        <v>6.4236111111111105E-2</v>
      </c>
      <c r="M6" t="s">
        <v>795</v>
      </c>
      <c r="N6" t="s">
        <v>30</v>
      </c>
      <c r="O6" s="26">
        <v>6.8773148148148153E-2</v>
      </c>
      <c r="Q6" t="s">
        <v>729</v>
      </c>
      <c r="R6" t="s">
        <v>615</v>
      </c>
      <c r="S6" s="26">
        <v>6.6782407407407401E-2</v>
      </c>
      <c r="U6" t="s">
        <v>651</v>
      </c>
      <c r="V6" t="s">
        <v>17</v>
      </c>
      <c r="W6" s="26">
        <v>6.3541666666666663E-2</v>
      </c>
      <c r="Y6" t="s">
        <v>735</v>
      </c>
      <c r="Z6" t="s">
        <v>642</v>
      </c>
      <c r="AA6" s="26">
        <v>6.7025462962962967E-2</v>
      </c>
      <c r="AC6" t="s">
        <v>1331</v>
      </c>
      <c r="AD6" t="s">
        <v>615</v>
      </c>
      <c r="AE6" s="26">
        <v>8.6226851851851846E-2</v>
      </c>
    </row>
    <row r="7" spans="1:31" x14ac:dyDescent="0.35">
      <c r="A7" t="s">
        <v>608</v>
      </c>
      <c r="B7" t="s">
        <v>615</v>
      </c>
      <c r="C7" s="53">
        <v>5.8506944444444445E-2</v>
      </c>
      <c r="E7" t="s">
        <v>770</v>
      </c>
      <c r="F7" t="s">
        <v>23</v>
      </c>
      <c r="G7" s="26">
        <v>6.7997685185185189E-2</v>
      </c>
      <c r="I7" t="s">
        <v>675</v>
      </c>
      <c r="J7" t="s">
        <v>29</v>
      </c>
      <c r="K7" s="26">
        <v>6.474537037037037E-2</v>
      </c>
      <c r="M7" t="s">
        <v>842</v>
      </c>
      <c r="N7" t="s">
        <v>30</v>
      </c>
      <c r="O7" s="26">
        <v>6.9826388888888882E-2</v>
      </c>
      <c r="Q7" t="s">
        <v>997</v>
      </c>
      <c r="R7" t="s">
        <v>23</v>
      </c>
      <c r="S7" s="26">
        <v>7.4224537037037033E-2</v>
      </c>
      <c r="U7" t="s">
        <v>704</v>
      </c>
      <c r="V7" t="s">
        <v>22</v>
      </c>
      <c r="W7" s="26">
        <v>6.627314814814815E-2</v>
      </c>
      <c r="Y7" t="s">
        <v>816</v>
      </c>
      <c r="Z7" t="s">
        <v>30</v>
      </c>
      <c r="AA7" s="26">
        <v>6.9293981481481484E-2</v>
      </c>
    </row>
    <row r="8" spans="1:31" x14ac:dyDescent="0.35">
      <c r="A8" t="s">
        <v>616</v>
      </c>
      <c r="B8" t="s">
        <v>6</v>
      </c>
      <c r="C8" s="26">
        <v>6.1481481481481484E-2</v>
      </c>
      <c r="E8" t="s">
        <v>783</v>
      </c>
      <c r="F8" t="s">
        <v>22</v>
      </c>
      <c r="G8" s="26">
        <v>6.8645833333333336E-2</v>
      </c>
      <c r="I8" t="s">
        <v>690</v>
      </c>
      <c r="J8" t="s">
        <v>19</v>
      </c>
      <c r="K8" s="26">
        <v>6.5891203703703702E-2</v>
      </c>
      <c r="M8" t="s">
        <v>925</v>
      </c>
      <c r="N8" t="s">
        <v>674</v>
      </c>
      <c r="O8" s="26">
        <v>7.2060185185185185E-2</v>
      </c>
      <c r="Q8" t="s">
        <v>1029</v>
      </c>
      <c r="R8" t="s">
        <v>665</v>
      </c>
      <c r="S8" s="26">
        <v>7.604166666666666E-2</v>
      </c>
      <c r="U8" t="s">
        <v>723</v>
      </c>
      <c r="V8" t="s">
        <v>6</v>
      </c>
      <c r="W8" s="26">
        <v>6.6608796296296291E-2</v>
      </c>
      <c r="Y8" t="s">
        <v>849</v>
      </c>
      <c r="Z8">
        <v>0</v>
      </c>
      <c r="AA8" s="26">
        <v>7.0150462962962956E-2</v>
      </c>
    </row>
    <row r="9" spans="1:31" x14ac:dyDescent="0.35">
      <c r="A9" t="s">
        <v>623</v>
      </c>
      <c r="B9" t="s">
        <v>6</v>
      </c>
      <c r="C9" s="26">
        <v>6.1481481481481484E-2</v>
      </c>
      <c r="E9" t="s">
        <v>789</v>
      </c>
      <c r="F9" t="s">
        <v>674</v>
      </c>
      <c r="G9" s="26">
        <v>6.8726851851851858E-2</v>
      </c>
      <c r="I9" t="s">
        <v>717</v>
      </c>
      <c r="J9" t="s">
        <v>642</v>
      </c>
      <c r="K9" s="26">
        <v>6.6354166666666672E-2</v>
      </c>
      <c r="M9" t="s">
        <v>957</v>
      </c>
      <c r="N9" t="s">
        <v>615</v>
      </c>
      <c r="O9" s="26">
        <v>7.2905092592592591E-2</v>
      </c>
      <c r="Q9" t="s">
        <v>1073</v>
      </c>
      <c r="R9" t="s">
        <v>22</v>
      </c>
      <c r="S9" s="26">
        <v>7.9062499999999994E-2</v>
      </c>
      <c r="U9" t="s">
        <v>749</v>
      </c>
      <c r="V9" t="s">
        <v>23</v>
      </c>
      <c r="W9" s="26">
        <v>6.7118055555555556E-2</v>
      </c>
      <c r="Y9" t="s">
        <v>855</v>
      </c>
      <c r="Z9" t="s">
        <v>642</v>
      </c>
      <c r="AA9" s="26">
        <v>7.0451388888888883E-2</v>
      </c>
    </row>
    <row r="10" spans="1:31" x14ac:dyDescent="0.35">
      <c r="A10" t="s">
        <v>628</v>
      </c>
      <c r="B10" t="s">
        <v>30</v>
      </c>
      <c r="C10" s="26">
        <v>6.1967592592592595E-2</v>
      </c>
      <c r="E10" t="s">
        <v>888</v>
      </c>
      <c r="F10" t="s">
        <v>19</v>
      </c>
      <c r="G10" s="26">
        <v>7.1087962962962964E-2</v>
      </c>
      <c r="I10" t="s">
        <v>867</v>
      </c>
      <c r="J10" t="s">
        <v>23</v>
      </c>
      <c r="K10" s="26">
        <v>7.075231481481481E-2</v>
      </c>
      <c r="M10" t="s">
        <v>1041</v>
      </c>
      <c r="N10" t="s">
        <v>4</v>
      </c>
      <c r="O10" s="26">
        <v>7.6747685185185183E-2</v>
      </c>
      <c r="Q10" t="s">
        <v>1163</v>
      </c>
      <c r="R10" t="s">
        <v>22</v>
      </c>
      <c r="S10" s="26">
        <v>8.1192129629629628E-2</v>
      </c>
      <c r="U10" t="s">
        <v>824</v>
      </c>
      <c r="V10" t="s">
        <v>12</v>
      </c>
      <c r="W10" s="26">
        <v>6.9317129629629631E-2</v>
      </c>
      <c r="Y10" t="s">
        <v>976</v>
      </c>
      <c r="Z10" t="s">
        <v>23</v>
      </c>
      <c r="AA10" s="26">
        <v>7.346064814814815E-2</v>
      </c>
    </row>
    <row r="11" spans="1:31" x14ac:dyDescent="0.35">
      <c r="A11" t="s">
        <v>743</v>
      </c>
      <c r="B11" t="s">
        <v>665</v>
      </c>
      <c r="C11" s="26">
        <v>6.7060185185185181E-2</v>
      </c>
      <c r="E11" t="s">
        <v>990</v>
      </c>
      <c r="F11" t="s">
        <v>6</v>
      </c>
      <c r="G11" s="26">
        <v>7.4108796296296298E-2</v>
      </c>
      <c r="I11" t="s">
        <v>873</v>
      </c>
      <c r="J11" t="s">
        <v>1758</v>
      </c>
      <c r="K11" s="26">
        <v>7.0833333333333331E-2</v>
      </c>
      <c r="M11" t="s">
        <v>1094</v>
      </c>
      <c r="N11" t="s">
        <v>17</v>
      </c>
      <c r="O11" s="26">
        <v>7.9826388888888891E-2</v>
      </c>
      <c r="Q11" t="s">
        <v>1175</v>
      </c>
      <c r="R11" t="s">
        <v>615</v>
      </c>
      <c r="S11" s="26">
        <v>8.1342592592592591E-2</v>
      </c>
      <c r="U11" t="s">
        <v>900</v>
      </c>
      <c r="V11" t="s">
        <v>22</v>
      </c>
      <c r="W11" s="26">
        <v>7.1689814814814817E-2</v>
      </c>
      <c r="Y11" t="s">
        <v>1124</v>
      </c>
      <c r="Z11" t="s">
        <v>30</v>
      </c>
      <c r="AA11" s="26">
        <v>8.0462962962962958E-2</v>
      </c>
    </row>
    <row r="12" spans="1:31" x14ac:dyDescent="0.35">
      <c r="A12" t="s">
        <v>762</v>
      </c>
      <c r="B12" t="s">
        <v>23</v>
      </c>
      <c r="C12" s="26">
        <v>6.7824074074074078E-2</v>
      </c>
      <c r="E12" t="s">
        <v>1012</v>
      </c>
      <c r="F12" t="s">
        <v>22</v>
      </c>
      <c r="G12" s="26">
        <v>7.4421296296296291E-2</v>
      </c>
      <c r="I12" t="s">
        <v>938</v>
      </c>
      <c r="J12" t="s">
        <v>6</v>
      </c>
      <c r="K12" s="26">
        <v>7.2615740740740745E-2</v>
      </c>
      <c r="M12" t="s">
        <v>1137</v>
      </c>
      <c r="N12" t="s">
        <v>615</v>
      </c>
      <c r="O12" s="26">
        <v>8.0717592592592591E-2</v>
      </c>
      <c r="Q12" t="s">
        <v>1228</v>
      </c>
      <c r="R12" t="s">
        <v>665</v>
      </c>
      <c r="S12" s="26">
        <v>8.2592592592592592E-2</v>
      </c>
      <c r="U12" t="s">
        <v>1204</v>
      </c>
      <c r="V12" t="s">
        <v>30</v>
      </c>
      <c r="W12" s="26">
        <v>8.2141203703703702E-2</v>
      </c>
      <c r="Y12" t="s">
        <v>1263</v>
      </c>
      <c r="Z12" t="s">
        <v>19</v>
      </c>
      <c r="AA12" s="26">
        <v>8.3541666666666667E-2</v>
      </c>
    </row>
    <row r="13" spans="1:31" x14ac:dyDescent="0.35">
      <c r="A13" t="s">
        <v>776</v>
      </c>
      <c r="B13" t="s">
        <v>30</v>
      </c>
      <c r="C13" s="26">
        <v>6.8159722222222219E-2</v>
      </c>
      <c r="E13" t="s">
        <v>1060</v>
      </c>
      <c r="F13" t="s">
        <v>22</v>
      </c>
      <c r="G13" s="26">
        <v>7.840277777777778E-2</v>
      </c>
      <c r="I13" t="s">
        <v>944</v>
      </c>
      <c r="J13" t="s">
        <v>28</v>
      </c>
      <c r="K13" s="26">
        <v>7.2743055555555561E-2</v>
      </c>
      <c r="M13" t="s">
        <v>1210</v>
      </c>
      <c r="N13" t="s">
        <v>22</v>
      </c>
      <c r="O13" s="26">
        <v>8.2152777777777783E-2</v>
      </c>
      <c r="Q13" t="s">
        <v>1325</v>
      </c>
      <c r="R13" t="s">
        <v>23</v>
      </c>
      <c r="S13" s="26">
        <v>8.6226851851851846E-2</v>
      </c>
      <c r="U13" t="s">
        <v>1247</v>
      </c>
      <c r="V13" t="s">
        <v>665</v>
      </c>
      <c r="W13" s="26">
        <v>8.3391203703703703E-2</v>
      </c>
      <c r="Y13" t="s">
        <v>1452</v>
      </c>
      <c r="Z13" t="s">
        <v>17</v>
      </c>
      <c r="AA13" s="26">
        <v>8.9675925925925923E-2</v>
      </c>
    </row>
    <row r="14" spans="1:31" x14ac:dyDescent="0.35">
      <c r="A14" t="s">
        <v>801</v>
      </c>
      <c r="B14" t="s">
        <v>19</v>
      </c>
      <c r="C14" s="26">
        <v>6.9039351851851852E-2</v>
      </c>
      <c r="E14" t="s">
        <v>1150</v>
      </c>
      <c r="F14" t="s">
        <v>1156</v>
      </c>
      <c r="G14" s="26">
        <v>8.0810185185185179E-2</v>
      </c>
      <c r="I14" t="s">
        <v>1018</v>
      </c>
      <c r="J14" t="s">
        <v>665</v>
      </c>
      <c r="K14" s="26">
        <v>7.4456018518518519E-2</v>
      </c>
      <c r="M14" t="s">
        <v>1234</v>
      </c>
      <c r="N14" t="s">
        <v>23</v>
      </c>
      <c r="O14" s="26">
        <v>8.278935185185185E-2</v>
      </c>
      <c r="Q14" t="s">
        <v>1337</v>
      </c>
      <c r="R14" t="s">
        <v>703</v>
      </c>
      <c r="S14" s="26">
        <v>8.6249999999999993E-2</v>
      </c>
      <c r="U14" t="s">
        <v>1368</v>
      </c>
      <c r="V14" t="s">
        <v>665</v>
      </c>
      <c r="W14" s="26">
        <v>8.684027777777778E-2</v>
      </c>
      <c r="Y14" t="s">
        <v>1571</v>
      </c>
      <c r="Z14" t="s">
        <v>12</v>
      </c>
      <c r="AA14" s="26">
        <v>9.8101851851851857E-2</v>
      </c>
    </row>
    <row r="15" spans="1:31" x14ac:dyDescent="0.35">
      <c r="A15" t="s">
        <v>837</v>
      </c>
      <c r="B15" t="s">
        <v>22</v>
      </c>
      <c r="C15" s="26">
        <v>6.9386574074074073E-2</v>
      </c>
      <c r="E15" t="s">
        <v>1319</v>
      </c>
      <c r="F15" t="s">
        <v>10</v>
      </c>
      <c r="G15" s="26">
        <v>8.5636574074074073E-2</v>
      </c>
      <c r="I15" t="s">
        <v>1035</v>
      </c>
      <c r="J15" t="s">
        <v>674</v>
      </c>
      <c r="K15" s="26">
        <v>7.6458333333333336E-2</v>
      </c>
      <c r="M15" t="s">
        <v>1252</v>
      </c>
      <c r="N15" t="s">
        <v>642</v>
      </c>
      <c r="O15" s="26">
        <v>8.3449074074074078E-2</v>
      </c>
      <c r="Q15" t="s">
        <v>1351</v>
      </c>
      <c r="R15" t="s">
        <v>703</v>
      </c>
      <c r="S15" s="26">
        <v>8.6481481481481479E-2</v>
      </c>
      <c r="U15" t="s">
        <v>1374</v>
      </c>
      <c r="V15" t="s">
        <v>665</v>
      </c>
      <c r="W15" s="26">
        <v>8.684027777777778E-2</v>
      </c>
    </row>
    <row r="16" spans="1:31" x14ac:dyDescent="0.35">
      <c r="A16" t="s">
        <v>861</v>
      </c>
      <c r="B16" t="s">
        <v>665</v>
      </c>
      <c r="C16" s="26">
        <v>7.0497685185185191E-2</v>
      </c>
      <c r="E16" t="s">
        <v>1379</v>
      </c>
      <c r="F16" t="s">
        <v>1059</v>
      </c>
      <c r="G16" s="26">
        <v>8.7094907407407413E-2</v>
      </c>
      <c r="I16" t="s">
        <v>1047</v>
      </c>
      <c r="J16" t="s">
        <v>674</v>
      </c>
      <c r="K16" s="26">
        <v>7.7013888888888896E-2</v>
      </c>
      <c r="M16" t="s">
        <v>1275</v>
      </c>
      <c r="N16" t="s">
        <v>642</v>
      </c>
      <c r="O16" s="26">
        <v>8.4629629629629624E-2</v>
      </c>
      <c r="Q16" t="s">
        <v>1446</v>
      </c>
      <c r="R16" t="s">
        <v>674</v>
      </c>
      <c r="S16" s="26">
        <v>8.9374999999999996E-2</v>
      </c>
      <c r="U16" t="s">
        <v>1440</v>
      </c>
      <c r="V16" t="s">
        <v>642</v>
      </c>
      <c r="W16" s="26">
        <v>8.9039351851851856E-2</v>
      </c>
    </row>
    <row r="17" spans="1:23" x14ac:dyDescent="0.35">
      <c r="A17" t="s">
        <v>894</v>
      </c>
      <c r="B17" t="s">
        <v>22</v>
      </c>
      <c r="C17" s="26">
        <v>7.1574074074074068E-2</v>
      </c>
      <c r="E17" t="s">
        <v>1479</v>
      </c>
      <c r="F17" t="s">
        <v>5</v>
      </c>
      <c r="G17" s="26">
        <v>9.0520833333333328E-2</v>
      </c>
      <c r="I17" t="s">
        <v>1100</v>
      </c>
      <c r="J17" t="s">
        <v>23</v>
      </c>
      <c r="K17" s="26">
        <v>7.9872685185185185E-2</v>
      </c>
      <c r="M17" t="s">
        <v>1385</v>
      </c>
      <c r="N17" t="s">
        <v>22</v>
      </c>
      <c r="O17" s="26">
        <v>8.7789351851851855E-2</v>
      </c>
      <c r="Q17" t="s">
        <v>1528</v>
      </c>
      <c r="R17" t="s">
        <v>665</v>
      </c>
      <c r="S17" s="26">
        <v>9.2789351851851845E-2</v>
      </c>
      <c r="U17" t="s">
        <v>1498</v>
      </c>
      <c r="V17" t="s">
        <v>17</v>
      </c>
      <c r="W17" s="26">
        <v>9.195601851851852E-2</v>
      </c>
    </row>
    <row r="18" spans="1:23" x14ac:dyDescent="0.35">
      <c r="A18" t="s">
        <v>906</v>
      </c>
      <c r="B18" t="s">
        <v>642</v>
      </c>
      <c r="C18" s="26">
        <v>7.1898148148148142E-2</v>
      </c>
      <c r="E18" t="s">
        <v>1661</v>
      </c>
      <c r="F18" t="s">
        <v>642</v>
      </c>
      <c r="G18" s="26">
        <v>0.12152777777777778</v>
      </c>
      <c r="I18" t="s">
        <v>1143</v>
      </c>
      <c r="J18" t="s">
        <v>23</v>
      </c>
      <c r="K18" s="26">
        <v>8.0787037037037032E-2</v>
      </c>
      <c r="M18" t="s">
        <v>1391</v>
      </c>
      <c r="N18" t="s">
        <v>1667</v>
      </c>
      <c r="O18" s="26">
        <v>8.7951388888888885E-2</v>
      </c>
      <c r="Q18" t="s">
        <v>1566</v>
      </c>
      <c r="R18" t="s">
        <v>665</v>
      </c>
      <c r="S18" s="26">
        <v>9.4849537037037038E-2</v>
      </c>
    </row>
    <row r="19" spans="1:23" x14ac:dyDescent="0.35">
      <c r="A19" t="s">
        <v>932</v>
      </c>
      <c r="B19" t="s">
        <v>703</v>
      </c>
      <c r="C19" s="26">
        <v>7.2511574074074076E-2</v>
      </c>
      <c r="I19" t="s">
        <v>1601</v>
      </c>
      <c r="J19" t="s">
        <v>22</v>
      </c>
      <c r="K19" s="26">
        <v>0.10023148148148148</v>
      </c>
      <c r="M19" t="s">
        <v>1540</v>
      </c>
      <c r="N19" t="s">
        <v>12</v>
      </c>
      <c r="O19" s="26">
        <v>9.3912037037037044E-2</v>
      </c>
      <c r="Q19" t="s">
        <v>1625</v>
      </c>
      <c r="R19" t="s">
        <v>24</v>
      </c>
      <c r="S19" s="26">
        <v>0.10378472222222222</v>
      </c>
    </row>
    <row r="20" spans="1:23" x14ac:dyDescent="0.35">
      <c r="A20" t="s">
        <v>983</v>
      </c>
      <c r="B20" t="s">
        <v>674</v>
      </c>
      <c r="C20" s="26">
        <v>7.391203703703704E-2</v>
      </c>
      <c r="I20" t="s">
        <v>1619</v>
      </c>
      <c r="J20" t="s">
        <v>642</v>
      </c>
      <c r="K20" s="26">
        <v>0.10357638888888888</v>
      </c>
      <c r="M20" t="s">
        <v>1560</v>
      </c>
      <c r="N20" t="s">
        <v>28</v>
      </c>
      <c r="O20" s="26">
        <v>9.4849537037037038E-2</v>
      </c>
    </row>
    <row r="21" spans="1:23" x14ac:dyDescent="0.35">
      <c r="A21" t="s">
        <v>1053</v>
      </c>
      <c r="B21" t="s">
        <v>1059</v>
      </c>
      <c r="C21" s="26">
        <v>7.7638888888888882E-2</v>
      </c>
    </row>
    <row r="22" spans="1:23" x14ac:dyDescent="0.35">
      <c r="A22" t="s">
        <v>1181</v>
      </c>
      <c r="B22" t="s">
        <v>665</v>
      </c>
      <c r="C22" s="26">
        <v>8.1388888888888886E-2</v>
      </c>
    </row>
    <row r="23" spans="1:23" x14ac:dyDescent="0.35">
      <c r="A23" t="s">
        <v>1258</v>
      </c>
      <c r="B23" t="s">
        <v>642</v>
      </c>
      <c r="C23" s="26">
        <v>8.3449074074074078E-2</v>
      </c>
    </row>
    <row r="24" spans="1:23" x14ac:dyDescent="0.35">
      <c r="A24" t="s">
        <v>1362</v>
      </c>
      <c r="B24" t="s">
        <v>703</v>
      </c>
      <c r="C24" s="26">
        <v>8.655092592592592E-2</v>
      </c>
    </row>
    <row r="25" spans="1:23" x14ac:dyDescent="0.35">
      <c r="A25" t="s">
        <v>1410</v>
      </c>
      <c r="B25" t="s">
        <v>1059</v>
      </c>
      <c r="C25" s="26">
        <v>8.8275462962962958E-2</v>
      </c>
    </row>
    <row r="26" spans="1:23" x14ac:dyDescent="0.35">
      <c r="A26" t="s">
        <v>1584</v>
      </c>
      <c r="B26" t="s">
        <v>1059</v>
      </c>
      <c r="C26" s="26">
        <v>9.8599537037037041E-2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818EA-3F30-494C-BBE6-9FC96E61F859}">
  <dimension ref="A1:H111"/>
  <sheetViews>
    <sheetView topLeftCell="C1" workbookViewId="0">
      <selection activeCell="F4" sqref="F4:H6"/>
    </sheetView>
  </sheetViews>
  <sheetFormatPr baseColWidth="10" defaultRowHeight="15.5" x14ac:dyDescent="0.35"/>
  <cols>
    <col min="1" max="1" width="27.75" bestFit="1" customWidth="1"/>
    <col min="2" max="2" width="27.1640625" bestFit="1" customWidth="1"/>
    <col min="3" max="3" width="15.58203125" bestFit="1" customWidth="1"/>
    <col min="6" max="6" width="29.58203125" bestFit="1" customWidth="1"/>
    <col min="7" max="7" width="27.1640625" bestFit="1" customWidth="1"/>
    <col min="8" max="8" width="15.58203125" bestFit="1" customWidth="1"/>
  </cols>
  <sheetData>
    <row r="1" spans="1:8" x14ac:dyDescent="0.35">
      <c r="A1" s="6" t="s">
        <v>569</v>
      </c>
      <c r="B1" t="s">
        <v>514</v>
      </c>
      <c r="F1" s="6" t="s">
        <v>569</v>
      </c>
      <c r="G1" t="s">
        <v>34</v>
      </c>
    </row>
    <row r="2" spans="1:8" x14ac:dyDescent="0.35">
      <c r="B2" s="26"/>
      <c r="G2" s="26"/>
    </row>
    <row r="3" spans="1:8" x14ac:dyDescent="0.35">
      <c r="A3" s="6" t="s">
        <v>565</v>
      </c>
      <c r="B3" s="6" t="s">
        <v>552</v>
      </c>
      <c r="C3" s="26" t="s">
        <v>1668</v>
      </c>
      <c r="F3" s="6" t="s">
        <v>565</v>
      </c>
      <c r="G3" s="6" t="s">
        <v>552</v>
      </c>
      <c r="H3" s="26" t="s">
        <v>1668</v>
      </c>
    </row>
    <row r="4" spans="1:8" x14ac:dyDescent="0.35">
      <c r="A4" t="s">
        <v>710</v>
      </c>
      <c r="B4" t="s">
        <v>22</v>
      </c>
      <c r="C4" s="26">
        <v>6.6307870370370364E-2</v>
      </c>
      <c r="F4" t="s">
        <v>579</v>
      </c>
      <c r="G4" t="s">
        <v>590</v>
      </c>
      <c r="H4" s="26">
        <v>4.8773148148148149E-2</v>
      </c>
    </row>
    <row r="5" spans="1:8" x14ac:dyDescent="0.35">
      <c r="A5" t="s">
        <v>830</v>
      </c>
      <c r="B5" t="s">
        <v>23</v>
      </c>
      <c r="C5" s="26">
        <v>6.9328703703703698E-2</v>
      </c>
      <c r="F5" t="s">
        <v>591</v>
      </c>
      <c r="G5" t="s">
        <v>22</v>
      </c>
      <c r="H5" s="26">
        <v>5.572916666666667E-2</v>
      </c>
    </row>
    <row r="6" spans="1:8" x14ac:dyDescent="0.35">
      <c r="A6" t="s">
        <v>880</v>
      </c>
      <c r="B6" t="s">
        <v>30</v>
      </c>
      <c r="C6" s="26">
        <v>7.0937500000000001E-2</v>
      </c>
      <c r="F6" t="s">
        <v>601</v>
      </c>
      <c r="G6" t="s">
        <v>30</v>
      </c>
      <c r="H6" s="26">
        <v>5.6527777777777781E-2</v>
      </c>
    </row>
    <row r="7" spans="1:8" x14ac:dyDescent="0.35">
      <c r="A7" t="s">
        <v>913</v>
      </c>
      <c r="B7" t="s">
        <v>23</v>
      </c>
      <c r="C7" s="54">
        <v>7.2013888888888891E-2</v>
      </c>
      <c r="F7" t="s">
        <v>608</v>
      </c>
      <c r="G7" t="s">
        <v>615</v>
      </c>
      <c r="H7" s="54">
        <v>5.8506944444444445E-2</v>
      </c>
    </row>
    <row r="8" spans="1:8" x14ac:dyDescent="0.35">
      <c r="A8" t="s">
        <v>920</v>
      </c>
      <c r="B8" t="s">
        <v>28</v>
      </c>
      <c r="C8" s="26">
        <v>7.2025462962962958E-2</v>
      </c>
      <c r="F8" t="s">
        <v>616</v>
      </c>
      <c r="G8" t="s">
        <v>6</v>
      </c>
      <c r="H8" s="26">
        <v>6.1481481481481484E-2</v>
      </c>
    </row>
    <row r="9" spans="1:8" x14ac:dyDescent="0.35">
      <c r="A9" t="s">
        <v>950</v>
      </c>
      <c r="B9" t="s">
        <v>30</v>
      </c>
      <c r="C9" s="26">
        <v>7.2858796296296297E-2</v>
      </c>
      <c r="F9" t="s">
        <v>623</v>
      </c>
      <c r="G9" t="s">
        <v>6</v>
      </c>
      <c r="H9" s="26">
        <v>6.1481481481481484E-2</v>
      </c>
    </row>
    <row r="10" spans="1:8" x14ac:dyDescent="0.35">
      <c r="A10" t="s">
        <v>962</v>
      </c>
      <c r="B10" t="s">
        <v>968</v>
      </c>
      <c r="C10" s="26">
        <v>7.2974537037037032E-2</v>
      </c>
      <c r="F10" t="s">
        <v>628</v>
      </c>
      <c r="G10" t="s">
        <v>30</v>
      </c>
      <c r="H10" s="26">
        <v>6.1967592592592595E-2</v>
      </c>
    </row>
    <row r="11" spans="1:8" x14ac:dyDescent="0.35">
      <c r="A11" t="s">
        <v>969</v>
      </c>
      <c r="B11" t="s">
        <v>22</v>
      </c>
      <c r="C11" s="26">
        <v>7.3159722222222223E-2</v>
      </c>
      <c r="F11" t="s">
        <v>634</v>
      </c>
      <c r="G11" t="s">
        <v>642</v>
      </c>
      <c r="H11" s="26">
        <v>6.295138888888889E-2</v>
      </c>
    </row>
    <row r="12" spans="1:8" x14ac:dyDescent="0.35">
      <c r="A12" t="s">
        <v>1004</v>
      </c>
      <c r="B12" t="s">
        <v>674</v>
      </c>
      <c r="C12" s="26">
        <v>7.435185185185185E-2</v>
      </c>
      <c r="F12" t="s">
        <v>643</v>
      </c>
      <c r="G12" t="s">
        <v>22</v>
      </c>
      <c r="H12" s="26">
        <v>6.311342592592592E-2</v>
      </c>
    </row>
    <row r="13" spans="1:8" x14ac:dyDescent="0.35">
      <c r="A13" t="s">
        <v>1023</v>
      </c>
      <c r="B13" t="s">
        <v>4</v>
      </c>
      <c r="C13" s="26">
        <v>7.5798611111111108E-2</v>
      </c>
      <c r="F13" t="s">
        <v>651</v>
      </c>
      <c r="G13" t="s">
        <v>17</v>
      </c>
      <c r="H13" s="26">
        <v>6.3541666666666663E-2</v>
      </c>
    </row>
    <row r="14" spans="1:8" x14ac:dyDescent="0.35">
      <c r="A14" t="s">
        <v>1067</v>
      </c>
      <c r="B14" t="s">
        <v>6</v>
      </c>
      <c r="C14" s="26">
        <v>7.8750000000000001E-2</v>
      </c>
      <c r="F14" t="s">
        <v>658</v>
      </c>
      <c r="G14" t="s">
        <v>665</v>
      </c>
      <c r="H14" s="26">
        <v>6.4236111111111105E-2</v>
      </c>
    </row>
    <row r="15" spans="1:8" x14ac:dyDescent="0.35">
      <c r="A15" t="s">
        <v>1080</v>
      </c>
      <c r="B15" t="s">
        <v>23</v>
      </c>
      <c r="C15" s="26">
        <v>7.9259259259259265E-2</v>
      </c>
      <c r="F15" t="s">
        <v>666</v>
      </c>
      <c r="G15" t="s">
        <v>674</v>
      </c>
      <c r="H15" s="26">
        <v>6.4525462962962965E-2</v>
      </c>
    </row>
    <row r="16" spans="1:8" x14ac:dyDescent="0.35">
      <c r="A16" t="s">
        <v>1088</v>
      </c>
      <c r="B16" t="s">
        <v>24</v>
      </c>
      <c r="C16" s="26">
        <v>7.9328703703703707E-2</v>
      </c>
      <c r="F16" t="s">
        <v>675</v>
      </c>
      <c r="G16" t="s">
        <v>29</v>
      </c>
      <c r="H16" s="26">
        <v>6.474537037037037E-2</v>
      </c>
    </row>
    <row r="17" spans="1:8" x14ac:dyDescent="0.35">
      <c r="A17" t="s">
        <v>1106</v>
      </c>
      <c r="B17" t="s">
        <v>23</v>
      </c>
      <c r="C17" s="26">
        <v>7.9953703703703707E-2</v>
      </c>
      <c r="F17" t="s">
        <v>682</v>
      </c>
      <c r="G17" t="s">
        <v>23</v>
      </c>
      <c r="H17" s="26">
        <v>6.5868055555555555E-2</v>
      </c>
    </row>
    <row r="18" spans="1:8" x14ac:dyDescent="0.35">
      <c r="A18" t="s">
        <v>1112</v>
      </c>
      <c r="B18" t="s">
        <v>703</v>
      </c>
      <c r="C18" s="26">
        <v>7.9976851851851855E-2</v>
      </c>
      <c r="F18" t="s">
        <v>690</v>
      </c>
      <c r="G18" t="s">
        <v>19</v>
      </c>
      <c r="H18" s="26">
        <v>6.5891203703703702E-2</v>
      </c>
    </row>
    <row r="19" spans="1:8" x14ac:dyDescent="0.35">
      <c r="A19" t="s">
        <v>1118</v>
      </c>
      <c r="B19" t="s">
        <v>22</v>
      </c>
      <c r="C19" s="26">
        <v>8.0185185185185179E-2</v>
      </c>
      <c r="F19" t="s">
        <v>696</v>
      </c>
      <c r="G19" t="s">
        <v>703</v>
      </c>
      <c r="H19" s="26">
        <v>6.5972222222222224E-2</v>
      </c>
    </row>
    <row r="20" spans="1:8" x14ac:dyDescent="0.35">
      <c r="A20" t="s">
        <v>1130</v>
      </c>
      <c r="B20" t="s">
        <v>615</v>
      </c>
      <c r="C20" s="26">
        <v>8.0555555555555561E-2</v>
      </c>
      <c r="F20" t="s">
        <v>704</v>
      </c>
      <c r="G20" t="s">
        <v>22</v>
      </c>
      <c r="H20" s="26">
        <v>6.627314814814815E-2</v>
      </c>
    </row>
    <row r="21" spans="1:8" x14ac:dyDescent="0.35">
      <c r="A21" t="s">
        <v>1157</v>
      </c>
      <c r="B21" t="s">
        <v>5</v>
      </c>
      <c r="C21" s="26">
        <v>8.0925925925925929E-2</v>
      </c>
      <c r="F21" t="s">
        <v>717</v>
      </c>
      <c r="G21" t="s">
        <v>642</v>
      </c>
      <c r="H21" s="26">
        <v>6.6354166666666672E-2</v>
      </c>
    </row>
    <row r="22" spans="1:8" x14ac:dyDescent="0.35">
      <c r="A22" t="s">
        <v>1169</v>
      </c>
      <c r="B22" t="s">
        <v>22</v>
      </c>
      <c r="C22" s="26">
        <v>8.1261574074074069E-2</v>
      </c>
      <c r="F22" t="s">
        <v>723</v>
      </c>
      <c r="G22" t="s">
        <v>6</v>
      </c>
      <c r="H22" s="26">
        <v>6.6608796296296291E-2</v>
      </c>
    </row>
    <row r="23" spans="1:8" x14ac:dyDescent="0.35">
      <c r="A23" t="s">
        <v>1186</v>
      </c>
      <c r="B23" t="s">
        <v>22</v>
      </c>
      <c r="C23" s="26">
        <v>8.1504629629629635E-2</v>
      </c>
      <c r="F23" t="s">
        <v>729</v>
      </c>
      <c r="G23" t="s">
        <v>615</v>
      </c>
      <c r="H23" s="26">
        <v>6.6782407407407401E-2</v>
      </c>
    </row>
    <row r="24" spans="1:8" x14ac:dyDescent="0.35">
      <c r="A24" t="s">
        <v>1192</v>
      </c>
      <c r="B24" t="s">
        <v>30</v>
      </c>
      <c r="C24" s="26">
        <v>8.1655092592592599E-2</v>
      </c>
      <c r="F24" t="s">
        <v>735</v>
      </c>
      <c r="G24" t="s">
        <v>642</v>
      </c>
      <c r="H24" s="26">
        <v>6.7025462962962967E-2</v>
      </c>
    </row>
    <row r="25" spans="1:8" x14ac:dyDescent="0.35">
      <c r="A25" t="s">
        <v>1198</v>
      </c>
      <c r="B25" t="s">
        <v>30</v>
      </c>
      <c r="C25" s="26">
        <v>8.1759259259259254E-2</v>
      </c>
      <c r="F25" t="s">
        <v>743</v>
      </c>
      <c r="G25" t="s">
        <v>665</v>
      </c>
      <c r="H25" s="26">
        <v>6.7060185185185181E-2</v>
      </c>
    </row>
    <row r="26" spans="1:8" x14ac:dyDescent="0.35">
      <c r="A26" t="s">
        <v>1216</v>
      </c>
      <c r="B26" t="s">
        <v>22</v>
      </c>
      <c r="C26" s="26">
        <v>8.2199074074074077E-2</v>
      </c>
      <c r="F26" t="s">
        <v>749</v>
      </c>
      <c r="G26" t="s">
        <v>23</v>
      </c>
      <c r="H26" s="26">
        <v>6.7118055555555556E-2</v>
      </c>
    </row>
    <row r="27" spans="1:8" x14ac:dyDescent="0.35">
      <c r="A27" t="s">
        <v>1222</v>
      </c>
      <c r="B27" t="s">
        <v>22</v>
      </c>
      <c r="C27" s="26">
        <v>8.2210648148148144E-2</v>
      </c>
      <c r="F27" t="s">
        <v>755</v>
      </c>
      <c r="G27" t="s">
        <v>30</v>
      </c>
      <c r="H27" s="26">
        <v>6.7187499999999997E-2</v>
      </c>
    </row>
    <row r="28" spans="1:8" x14ac:dyDescent="0.35">
      <c r="A28" t="s">
        <v>1241</v>
      </c>
      <c r="B28" t="s">
        <v>19</v>
      </c>
      <c r="C28" s="26">
        <v>8.2928240740740747E-2</v>
      </c>
      <c r="F28" t="s">
        <v>762</v>
      </c>
      <c r="G28" t="s">
        <v>23</v>
      </c>
      <c r="H28" s="26">
        <v>6.7824074074074078E-2</v>
      </c>
    </row>
    <row r="29" spans="1:8" x14ac:dyDescent="0.35">
      <c r="A29" t="s">
        <v>1269</v>
      </c>
      <c r="B29" t="s">
        <v>703</v>
      </c>
      <c r="C29" s="26">
        <v>8.4062499999999998E-2</v>
      </c>
      <c r="F29" t="s">
        <v>770</v>
      </c>
      <c r="G29" t="s">
        <v>23</v>
      </c>
      <c r="H29" s="26">
        <v>6.7997685185185189E-2</v>
      </c>
    </row>
    <row r="30" spans="1:8" x14ac:dyDescent="0.35">
      <c r="A30" t="s">
        <v>1283</v>
      </c>
      <c r="B30" t="s">
        <v>1156</v>
      </c>
      <c r="C30" s="26">
        <v>8.4664351851851852E-2</v>
      </c>
      <c r="F30" t="s">
        <v>776</v>
      </c>
      <c r="G30" t="s">
        <v>30</v>
      </c>
      <c r="H30" s="26">
        <v>6.8159722222222219E-2</v>
      </c>
    </row>
    <row r="31" spans="1:8" x14ac:dyDescent="0.35">
      <c r="A31" t="s">
        <v>1289</v>
      </c>
      <c r="B31" t="s">
        <v>22</v>
      </c>
      <c r="C31" s="26">
        <v>8.4768518518518521E-2</v>
      </c>
      <c r="F31" t="s">
        <v>783</v>
      </c>
      <c r="G31" t="s">
        <v>22</v>
      </c>
      <c r="H31" s="26">
        <v>6.8645833333333336E-2</v>
      </c>
    </row>
    <row r="32" spans="1:8" x14ac:dyDescent="0.35">
      <c r="A32" t="s">
        <v>1295</v>
      </c>
      <c r="B32" t="s">
        <v>23</v>
      </c>
      <c r="C32" s="26">
        <v>8.5092592592592595E-2</v>
      </c>
      <c r="F32" t="s">
        <v>789</v>
      </c>
      <c r="G32" t="s">
        <v>674</v>
      </c>
      <c r="H32" s="26">
        <v>6.8726851851851858E-2</v>
      </c>
    </row>
    <row r="33" spans="1:8" x14ac:dyDescent="0.35">
      <c r="A33" t="s">
        <v>1301</v>
      </c>
      <c r="B33" t="s">
        <v>30</v>
      </c>
      <c r="C33" s="26">
        <v>8.5196759259259264E-2</v>
      </c>
      <c r="F33" t="s">
        <v>795</v>
      </c>
      <c r="G33" t="s">
        <v>30</v>
      </c>
      <c r="H33" s="26">
        <v>6.8773148148148153E-2</v>
      </c>
    </row>
    <row r="34" spans="1:8" x14ac:dyDescent="0.35">
      <c r="A34" t="s">
        <v>1308</v>
      </c>
      <c r="B34" t="s">
        <v>17</v>
      </c>
      <c r="C34" s="26">
        <v>8.5578703703703699E-2</v>
      </c>
      <c r="F34" t="s">
        <v>801</v>
      </c>
      <c r="G34" t="s">
        <v>19</v>
      </c>
      <c r="H34" s="26">
        <v>6.9039351851851852E-2</v>
      </c>
    </row>
    <row r="35" spans="1:8" x14ac:dyDescent="0.35">
      <c r="A35" t="s">
        <v>1314</v>
      </c>
      <c r="B35" t="s">
        <v>642</v>
      </c>
      <c r="C35" s="26">
        <v>8.5590277777777779E-2</v>
      </c>
      <c r="F35" t="s">
        <v>808</v>
      </c>
      <c r="G35" t="s">
        <v>19</v>
      </c>
      <c r="H35" s="26">
        <v>6.9166666666666668E-2</v>
      </c>
    </row>
    <row r="36" spans="1:8" x14ac:dyDescent="0.35">
      <c r="A36" t="s">
        <v>1344</v>
      </c>
      <c r="B36" t="s">
        <v>665</v>
      </c>
      <c r="C36" s="26">
        <v>8.6458333333333331E-2</v>
      </c>
      <c r="F36" t="s">
        <v>816</v>
      </c>
      <c r="G36" t="s">
        <v>30</v>
      </c>
      <c r="H36" s="26">
        <v>6.9293981481481484E-2</v>
      </c>
    </row>
    <row r="37" spans="1:8" x14ac:dyDescent="0.35">
      <c r="A37" t="s">
        <v>1356</v>
      </c>
      <c r="B37" t="s">
        <v>19</v>
      </c>
      <c r="C37" s="26">
        <v>8.6516203703703706E-2</v>
      </c>
      <c r="F37" t="s">
        <v>824</v>
      </c>
      <c r="G37" t="s">
        <v>12</v>
      </c>
      <c r="H37" s="26">
        <v>6.9317129629629631E-2</v>
      </c>
    </row>
    <row r="38" spans="1:8" x14ac:dyDescent="0.35">
      <c r="A38" t="s">
        <v>1398</v>
      </c>
      <c r="B38" t="s">
        <v>615</v>
      </c>
      <c r="C38" s="26">
        <v>8.7962962962962965E-2</v>
      </c>
      <c r="F38" t="s">
        <v>837</v>
      </c>
      <c r="G38" t="s">
        <v>22</v>
      </c>
      <c r="H38" s="26">
        <v>6.9386574074074073E-2</v>
      </c>
    </row>
    <row r="39" spans="1:8" x14ac:dyDescent="0.35">
      <c r="A39" t="s">
        <v>1404</v>
      </c>
      <c r="B39" t="s">
        <v>5</v>
      </c>
      <c r="C39" s="26">
        <v>8.818287037037037E-2</v>
      </c>
      <c r="F39" t="s">
        <v>842</v>
      </c>
      <c r="G39" t="s">
        <v>30</v>
      </c>
      <c r="H39" s="26">
        <v>6.9826388888888882E-2</v>
      </c>
    </row>
    <row r="40" spans="1:8" x14ac:dyDescent="0.35">
      <c r="A40" t="s">
        <v>1417</v>
      </c>
      <c r="B40" t="s">
        <v>17</v>
      </c>
      <c r="C40" s="26">
        <v>8.8333333333333333E-2</v>
      </c>
      <c r="F40" t="s">
        <v>849</v>
      </c>
      <c r="G40">
        <v>0</v>
      </c>
      <c r="H40" s="26">
        <v>7.0150462962962956E-2</v>
      </c>
    </row>
    <row r="41" spans="1:8" x14ac:dyDescent="0.35">
      <c r="A41" t="s">
        <v>1423</v>
      </c>
      <c r="B41" t="s">
        <v>30</v>
      </c>
      <c r="C41" s="26">
        <v>8.8506944444444444E-2</v>
      </c>
      <c r="F41" t="s">
        <v>855</v>
      </c>
      <c r="G41" t="s">
        <v>642</v>
      </c>
      <c r="H41" s="26">
        <v>7.0451388888888883E-2</v>
      </c>
    </row>
    <row r="42" spans="1:8" x14ac:dyDescent="0.35">
      <c r="A42" t="s">
        <v>1429</v>
      </c>
      <c r="B42" t="s">
        <v>17</v>
      </c>
      <c r="C42" s="26">
        <v>8.8587962962962966E-2</v>
      </c>
      <c r="F42" t="s">
        <v>861</v>
      </c>
      <c r="G42" t="s">
        <v>665</v>
      </c>
      <c r="H42" s="26">
        <v>7.0497685185185191E-2</v>
      </c>
    </row>
    <row r="43" spans="1:8" x14ac:dyDescent="0.35">
      <c r="A43" t="s">
        <v>1435</v>
      </c>
      <c r="B43" t="s">
        <v>5</v>
      </c>
      <c r="C43" s="26">
        <v>8.8969907407407414E-2</v>
      </c>
      <c r="F43" t="s">
        <v>867</v>
      </c>
      <c r="G43" t="s">
        <v>23</v>
      </c>
      <c r="H43" s="26">
        <v>7.075231481481481E-2</v>
      </c>
    </row>
    <row r="44" spans="1:8" x14ac:dyDescent="0.35">
      <c r="A44" t="s">
        <v>1464</v>
      </c>
      <c r="B44" t="s">
        <v>968</v>
      </c>
      <c r="C44" s="26">
        <v>9.0138888888888893E-2</v>
      </c>
      <c r="F44" t="s">
        <v>873</v>
      </c>
      <c r="G44" t="s">
        <v>1758</v>
      </c>
      <c r="H44" s="26">
        <v>7.0833333333333331E-2</v>
      </c>
    </row>
    <row r="45" spans="1:8" x14ac:dyDescent="0.35">
      <c r="A45" t="s">
        <v>1458</v>
      </c>
      <c r="B45" t="s">
        <v>968</v>
      </c>
      <c r="C45" s="26">
        <v>9.0138888888888893E-2</v>
      </c>
      <c r="F45" t="s">
        <v>888</v>
      </c>
      <c r="G45" t="s">
        <v>19</v>
      </c>
      <c r="H45" s="26">
        <v>7.1087962962962964E-2</v>
      </c>
    </row>
    <row r="46" spans="1:8" x14ac:dyDescent="0.35">
      <c r="A46" t="s">
        <v>1474</v>
      </c>
      <c r="B46" t="s">
        <v>10</v>
      </c>
      <c r="C46" s="26">
        <v>9.0381944444444445E-2</v>
      </c>
      <c r="F46" t="s">
        <v>894</v>
      </c>
      <c r="G46" t="s">
        <v>22</v>
      </c>
      <c r="H46" s="26">
        <v>7.1574074074074068E-2</v>
      </c>
    </row>
    <row r="47" spans="1:8" x14ac:dyDescent="0.35">
      <c r="A47" t="s">
        <v>1468</v>
      </c>
      <c r="B47" t="s">
        <v>10</v>
      </c>
      <c r="C47" s="26">
        <v>9.0381944444444445E-2</v>
      </c>
      <c r="F47" t="s">
        <v>900</v>
      </c>
      <c r="G47" t="s">
        <v>22</v>
      </c>
      <c r="H47" s="26">
        <v>7.1689814814814817E-2</v>
      </c>
    </row>
    <row r="48" spans="1:8" x14ac:dyDescent="0.35">
      <c r="A48" t="s">
        <v>1485</v>
      </c>
      <c r="B48" t="s">
        <v>23</v>
      </c>
      <c r="C48" s="26">
        <v>9.0972222222222218E-2</v>
      </c>
      <c r="F48" t="s">
        <v>906</v>
      </c>
      <c r="G48" t="s">
        <v>642</v>
      </c>
      <c r="H48" s="26">
        <v>7.1898148148148142E-2</v>
      </c>
    </row>
    <row r="49" spans="1:8" x14ac:dyDescent="0.35">
      <c r="A49" t="s">
        <v>1492</v>
      </c>
      <c r="B49" t="s">
        <v>17</v>
      </c>
      <c r="C49" s="26">
        <v>9.1064814814814821E-2</v>
      </c>
      <c r="F49" t="s">
        <v>925</v>
      </c>
      <c r="G49" t="s">
        <v>674</v>
      </c>
      <c r="H49" s="26">
        <v>7.2060185185185185E-2</v>
      </c>
    </row>
    <row r="50" spans="1:8" x14ac:dyDescent="0.35">
      <c r="A50" t="s">
        <v>1504</v>
      </c>
      <c r="B50" t="s">
        <v>674</v>
      </c>
      <c r="C50" s="26">
        <v>9.1990740740740734E-2</v>
      </c>
      <c r="F50" t="s">
        <v>932</v>
      </c>
      <c r="G50" t="s">
        <v>703</v>
      </c>
      <c r="H50" s="26">
        <v>7.2511574074074076E-2</v>
      </c>
    </row>
    <row r="51" spans="1:8" x14ac:dyDescent="0.35">
      <c r="A51" t="s">
        <v>1510</v>
      </c>
      <c r="B51" t="s">
        <v>22</v>
      </c>
      <c r="C51" s="26">
        <v>9.2106481481481484E-2</v>
      </c>
      <c r="F51" t="s">
        <v>938</v>
      </c>
      <c r="G51" t="s">
        <v>6</v>
      </c>
      <c r="H51" s="26">
        <v>7.2615740740740745E-2</v>
      </c>
    </row>
    <row r="52" spans="1:8" x14ac:dyDescent="0.35">
      <c r="A52" t="s">
        <v>1516</v>
      </c>
      <c r="B52" t="s">
        <v>23</v>
      </c>
      <c r="C52" s="26">
        <v>9.256944444444444E-2</v>
      </c>
      <c r="F52" t="s">
        <v>944</v>
      </c>
      <c r="G52" t="s">
        <v>28</v>
      </c>
      <c r="H52" s="26">
        <v>7.2743055555555561E-2</v>
      </c>
    </row>
    <row r="53" spans="1:8" x14ac:dyDescent="0.35">
      <c r="A53" t="s">
        <v>1522</v>
      </c>
      <c r="B53" t="s">
        <v>22</v>
      </c>
      <c r="C53" s="26">
        <v>9.268518518518519E-2</v>
      </c>
      <c r="F53" t="s">
        <v>957</v>
      </c>
      <c r="G53" t="s">
        <v>615</v>
      </c>
      <c r="H53" s="26">
        <v>7.2905092592592591E-2</v>
      </c>
    </row>
    <row r="54" spans="1:8" x14ac:dyDescent="0.35">
      <c r="A54" t="s">
        <v>1534</v>
      </c>
      <c r="B54" t="s">
        <v>703</v>
      </c>
      <c r="C54" s="26">
        <v>9.3587962962962956E-2</v>
      </c>
      <c r="F54" t="s">
        <v>976</v>
      </c>
      <c r="G54" t="s">
        <v>23</v>
      </c>
      <c r="H54" s="26">
        <v>7.346064814814815E-2</v>
      </c>
    </row>
    <row r="55" spans="1:8" x14ac:dyDescent="0.35">
      <c r="A55" t="s">
        <v>1546</v>
      </c>
      <c r="B55" t="s">
        <v>642</v>
      </c>
      <c r="C55" s="26">
        <v>9.4282407407407412E-2</v>
      </c>
      <c r="F55" t="s">
        <v>983</v>
      </c>
      <c r="G55" t="s">
        <v>674</v>
      </c>
      <c r="H55" s="26">
        <v>7.391203703703704E-2</v>
      </c>
    </row>
    <row r="56" spans="1:8" x14ac:dyDescent="0.35">
      <c r="A56" t="s">
        <v>1554</v>
      </c>
      <c r="B56" t="s">
        <v>28</v>
      </c>
      <c r="C56" s="26">
        <v>9.4837962962962957E-2</v>
      </c>
      <c r="F56" t="s">
        <v>990</v>
      </c>
      <c r="G56" t="s">
        <v>6</v>
      </c>
      <c r="H56" s="26">
        <v>7.4108796296296298E-2</v>
      </c>
    </row>
    <row r="57" spans="1:8" x14ac:dyDescent="0.35">
      <c r="A57" t="s">
        <v>1578</v>
      </c>
      <c r="B57" t="s">
        <v>615</v>
      </c>
      <c r="C57" s="26">
        <v>9.8275462962962967E-2</v>
      </c>
      <c r="F57" t="s">
        <v>997</v>
      </c>
      <c r="G57" t="s">
        <v>23</v>
      </c>
      <c r="H57" s="26">
        <v>7.4224537037037033E-2</v>
      </c>
    </row>
    <row r="58" spans="1:8" x14ac:dyDescent="0.35">
      <c r="A58" t="s">
        <v>1590</v>
      </c>
      <c r="B58" t="s">
        <v>1758</v>
      </c>
      <c r="C58" s="26">
        <v>9.8888888888888887E-2</v>
      </c>
      <c r="F58" t="s">
        <v>1012</v>
      </c>
      <c r="G58" t="s">
        <v>22</v>
      </c>
      <c r="H58" s="26">
        <v>7.4421296296296291E-2</v>
      </c>
    </row>
    <row r="59" spans="1:8" x14ac:dyDescent="0.35">
      <c r="A59" t="s">
        <v>1595</v>
      </c>
      <c r="B59" t="s">
        <v>22</v>
      </c>
      <c r="C59" s="26">
        <v>9.9259259259259255E-2</v>
      </c>
      <c r="F59" t="s">
        <v>1018</v>
      </c>
      <c r="G59" t="s">
        <v>665</v>
      </c>
      <c r="H59" s="26">
        <v>7.4456018518518519E-2</v>
      </c>
    </row>
    <row r="60" spans="1:8" x14ac:dyDescent="0.35">
      <c r="A60" t="s">
        <v>1607</v>
      </c>
      <c r="B60" t="s">
        <v>703</v>
      </c>
      <c r="C60" s="26">
        <v>0.10091435185185185</v>
      </c>
      <c r="F60" t="s">
        <v>1029</v>
      </c>
      <c r="G60" t="s">
        <v>665</v>
      </c>
      <c r="H60" s="26">
        <v>7.604166666666666E-2</v>
      </c>
    </row>
    <row r="61" spans="1:8" x14ac:dyDescent="0.35">
      <c r="A61" t="s">
        <v>1613</v>
      </c>
      <c r="B61" t="s">
        <v>22</v>
      </c>
      <c r="C61" s="26">
        <v>0.10288194444444444</v>
      </c>
      <c r="F61" t="s">
        <v>1035</v>
      </c>
      <c r="G61" t="s">
        <v>674</v>
      </c>
      <c r="H61" s="26">
        <v>7.6458333333333336E-2</v>
      </c>
    </row>
    <row r="62" spans="1:8" x14ac:dyDescent="0.35">
      <c r="A62" t="s">
        <v>1631</v>
      </c>
      <c r="B62" t="s">
        <v>642</v>
      </c>
      <c r="C62" s="26">
        <v>0.10385416666666666</v>
      </c>
      <c r="F62" t="s">
        <v>1041</v>
      </c>
      <c r="G62" t="s">
        <v>4</v>
      </c>
      <c r="H62" s="26">
        <v>7.6747685185185183E-2</v>
      </c>
    </row>
    <row r="63" spans="1:8" x14ac:dyDescent="0.35">
      <c r="A63" t="s">
        <v>1637</v>
      </c>
      <c r="B63" t="s">
        <v>674</v>
      </c>
      <c r="C63" s="26">
        <v>0.11008101851851852</v>
      </c>
      <c r="F63" t="s">
        <v>1047</v>
      </c>
      <c r="G63" t="s">
        <v>674</v>
      </c>
      <c r="H63" s="26">
        <v>7.7013888888888896E-2</v>
      </c>
    </row>
    <row r="64" spans="1:8" x14ac:dyDescent="0.35">
      <c r="A64" t="s">
        <v>1643</v>
      </c>
      <c r="B64" t="s">
        <v>1156</v>
      </c>
      <c r="C64" s="26">
        <v>0.11501157407407407</v>
      </c>
      <c r="F64" t="s">
        <v>1053</v>
      </c>
      <c r="G64" t="s">
        <v>1059</v>
      </c>
      <c r="H64" s="26">
        <v>7.7638888888888882E-2</v>
      </c>
    </row>
    <row r="65" spans="1:8" x14ac:dyDescent="0.35">
      <c r="A65" t="s">
        <v>1649</v>
      </c>
      <c r="B65" t="s">
        <v>1059</v>
      </c>
      <c r="C65" s="26">
        <v>0.12033564814814815</v>
      </c>
      <c r="F65" t="s">
        <v>1060</v>
      </c>
      <c r="G65" t="s">
        <v>22</v>
      </c>
      <c r="H65" s="26">
        <v>7.840277777777778E-2</v>
      </c>
    </row>
    <row r="66" spans="1:8" x14ac:dyDescent="0.35">
      <c r="A66" t="s">
        <v>1655</v>
      </c>
      <c r="B66" t="s">
        <v>642</v>
      </c>
      <c r="C66" s="26">
        <v>0.12151620370370371</v>
      </c>
      <c r="F66" t="s">
        <v>1073</v>
      </c>
      <c r="G66" t="s">
        <v>22</v>
      </c>
      <c r="H66" s="26">
        <v>7.9062499999999994E-2</v>
      </c>
    </row>
    <row r="67" spans="1:8" x14ac:dyDescent="0.35">
      <c r="F67" t="s">
        <v>1094</v>
      </c>
      <c r="G67" t="s">
        <v>17</v>
      </c>
      <c r="H67" s="26">
        <v>7.9826388888888891E-2</v>
      </c>
    </row>
    <row r="68" spans="1:8" x14ac:dyDescent="0.35">
      <c r="F68" t="s">
        <v>1100</v>
      </c>
      <c r="G68" t="s">
        <v>23</v>
      </c>
      <c r="H68" s="26">
        <v>7.9872685185185185E-2</v>
      </c>
    </row>
    <row r="69" spans="1:8" x14ac:dyDescent="0.35">
      <c r="F69" t="s">
        <v>1124</v>
      </c>
      <c r="G69" t="s">
        <v>30</v>
      </c>
      <c r="H69" s="26">
        <v>8.0462962962962958E-2</v>
      </c>
    </row>
    <row r="70" spans="1:8" x14ac:dyDescent="0.35">
      <c r="F70" t="s">
        <v>1137</v>
      </c>
      <c r="G70" t="s">
        <v>615</v>
      </c>
      <c r="H70" s="26">
        <v>8.0717592592592591E-2</v>
      </c>
    </row>
    <row r="71" spans="1:8" x14ac:dyDescent="0.35">
      <c r="F71" t="s">
        <v>1143</v>
      </c>
      <c r="G71" t="s">
        <v>23</v>
      </c>
      <c r="H71" s="26">
        <v>8.0787037037037032E-2</v>
      </c>
    </row>
    <row r="72" spans="1:8" x14ac:dyDescent="0.35">
      <c r="F72" t="s">
        <v>1150</v>
      </c>
      <c r="G72" t="s">
        <v>1156</v>
      </c>
      <c r="H72" s="26">
        <v>8.0810185185185179E-2</v>
      </c>
    </row>
    <row r="73" spans="1:8" x14ac:dyDescent="0.35">
      <c r="F73" t="s">
        <v>1163</v>
      </c>
      <c r="G73" t="s">
        <v>22</v>
      </c>
      <c r="H73" s="26">
        <v>8.1192129629629628E-2</v>
      </c>
    </row>
    <row r="74" spans="1:8" x14ac:dyDescent="0.35">
      <c r="F74" t="s">
        <v>1175</v>
      </c>
      <c r="G74" t="s">
        <v>615</v>
      </c>
      <c r="H74" s="26">
        <v>8.1342592592592591E-2</v>
      </c>
    </row>
    <row r="75" spans="1:8" x14ac:dyDescent="0.35">
      <c r="F75" t="s">
        <v>1181</v>
      </c>
      <c r="G75" t="s">
        <v>665</v>
      </c>
      <c r="H75" s="26">
        <v>8.1388888888888886E-2</v>
      </c>
    </row>
    <row r="76" spans="1:8" x14ac:dyDescent="0.35">
      <c r="F76" t="s">
        <v>1204</v>
      </c>
      <c r="G76" t="s">
        <v>30</v>
      </c>
      <c r="H76" s="26">
        <v>8.2141203703703702E-2</v>
      </c>
    </row>
    <row r="77" spans="1:8" x14ac:dyDescent="0.35">
      <c r="F77" t="s">
        <v>1210</v>
      </c>
      <c r="G77" t="s">
        <v>22</v>
      </c>
      <c r="H77" s="26">
        <v>8.2152777777777783E-2</v>
      </c>
    </row>
    <row r="78" spans="1:8" x14ac:dyDescent="0.35">
      <c r="F78" t="s">
        <v>1228</v>
      </c>
      <c r="G78" t="s">
        <v>665</v>
      </c>
      <c r="H78" s="26">
        <v>8.2592592592592592E-2</v>
      </c>
    </row>
    <row r="79" spans="1:8" x14ac:dyDescent="0.35">
      <c r="F79" t="s">
        <v>1234</v>
      </c>
      <c r="G79" t="s">
        <v>23</v>
      </c>
      <c r="H79" s="26">
        <v>8.278935185185185E-2</v>
      </c>
    </row>
    <row r="80" spans="1:8" x14ac:dyDescent="0.35">
      <c r="F80" t="s">
        <v>1247</v>
      </c>
      <c r="G80" t="s">
        <v>665</v>
      </c>
      <c r="H80" s="26">
        <v>8.3391203703703703E-2</v>
      </c>
    </row>
    <row r="81" spans="6:8" x14ac:dyDescent="0.35">
      <c r="F81" t="s">
        <v>1258</v>
      </c>
      <c r="G81" t="s">
        <v>642</v>
      </c>
      <c r="H81" s="26">
        <v>8.3449074074074078E-2</v>
      </c>
    </row>
    <row r="82" spans="6:8" x14ac:dyDescent="0.35">
      <c r="F82" t="s">
        <v>1252</v>
      </c>
      <c r="G82" t="s">
        <v>642</v>
      </c>
      <c r="H82" s="26">
        <v>8.3449074074074078E-2</v>
      </c>
    </row>
    <row r="83" spans="6:8" x14ac:dyDescent="0.35">
      <c r="F83" t="s">
        <v>1263</v>
      </c>
      <c r="G83" t="s">
        <v>19</v>
      </c>
      <c r="H83" s="26">
        <v>8.3541666666666667E-2</v>
      </c>
    </row>
    <row r="84" spans="6:8" x14ac:dyDescent="0.35">
      <c r="F84" t="s">
        <v>1275</v>
      </c>
      <c r="G84" t="s">
        <v>642</v>
      </c>
      <c r="H84" s="26">
        <v>8.4629629629629624E-2</v>
      </c>
    </row>
    <row r="85" spans="6:8" x14ac:dyDescent="0.35">
      <c r="F85" t="s">
        <v>1319</v>
      </c>
      <c r="G85" t="s">
        <v>10</v>
      </c>
      <c r="H85" s="26">
        <v>8.5636574074074073E-2</v>
      </c>
    </row>
    <row r="86" spans="6:8" x14ac:dyDescent="0.35">
      <c r="F86" t="s">
        <v>1331</v>
      </c>
      <c r="G86" t="s">
        <v>615</v>
      </c>
      <c r="H86" s="26">
        <v>8.6226851851851846E-2</v>
      </c>
    </row>
    <row r="87" spans="6:8" x14ac:dyDescent="0.35">
      <c r="F87" t="s">
        <v>1325</v>
      </c>
      <c r="G87" t="s">
        <v>23</v>
      </c>
      <c r="H87" s="26">
        <v>8.6226851851851846E-2</v>
      </c>
    </row>
    <row r="88" spans="6:8" x14ac:dyDescent="0.35">
      <c r="F88" t="s">
        <v>1337</v>
      </c>
      <c r="G88" t="s">
        <v>703</v>
      </c>
      <c r="H88" s="26">
        <v>8.6249999999999993E-2</v>
      </c>
    </row>
    <row r="89" spans="6:8" x14ac:dyDescent="0.35">
      <c r="F89" t="s">
        <v>1351</v>
      </c>
      <c r="G89" t="s">
        <v>703</v>
      </c>
      <c r="H89" s="26">
        <v>8.6481481481481479E-2</v>
      </c>
    </row>
    <row r="90" spans="6:8" x14ac:dyDescent="0.35">
      <c r="F90" t="s">
        <v>1362</v>
      </c>
      <c r="G90" t="s">
        <v>703</v>
      </c>
      <c r="H90" s="26">
        <v>8.655092592592592E-2</v>
      </c>
    </row>
    <row r="91" spans="6:8" x14ac:dyDescent="0.35">
      <c r="F91" t="s">
        <v>1374</v>
      </c>
      <c r="G91" t="s">
        <v>665</v>
      </c>
      <c r="H91" s="26">
        <v>8.684027777777778E-2</v>
      </c>
    </row>
    <row r="92" spans="6:8" x14ac:dyDescent="0.35">
      <c r="F92" t="s">
        <v>1368</v>
      </c>
      <c r="G92" t="s">
        <v>665</v>
      </c>
      <c r="H92" s="26">
        <v>8.684027777777778E-2</v>
      </c>
    </row>
    <row r="93" spans="6:8" x14ac:dyDescent="0.35">
      <c r="F93" t="s">
        <v>1379</v>
      </c>
      <c r="G93" t="s">
        <v>1059</v>
      </c>
      <c r="H93" s="26">
        <v>8.7094907407407413E-2</v>
      </c>
    </row>
    <row r="94" spans="6:8" x14ac:dyDescent="0.35">
      <c r="F94" t="s">
        <v>1385</v>
      </c>
      <c r="G94" t="s">
        <v>22</v>
      </c>
      <c r="H94" s="26">
        <v>8.7789351851851855E-2</v>
      </c>
    </row>
    <row r="95" spans="6:8" x14ac:dyDescent="0.35">
      <c r="F95" t="s">
        <v>1391</v>
      </c>
      <c r="G95" t="s">
        <v>1667</v>
      </c>
      <c r="H95" s="26">
        <v>8.7951388888888885E-2</v>
      </c>
    </row>
    <row r="96" spans="6:8" x14ac:dyDescent="0.35">
      <c r="F96" t="s">
        <v>1410</v>
      </c>
      <c r="G96" t="s">
        <v>1059</v>
      </c>
      <c r="H96" s="26">
        <v>8.8275462962962958E-2</v>
      </c>
    </row>
    <row r="97" spans="6:8" x14ac:dyDescent="0.35">
      <c r="F97" t="s">
        <v>1440</v>
      </c>
      <c r="G97" t="s">
        <v>642</v>
      </c>
      <c r="H97" s="26">
        <v>8.9039351851851856E-2</v>
      </c>
    </row>
    <row r="98" spans="6:8" x14ac:dyDescent="0.35">
      <c r="F98" t="s">
        <v>1446</v>
      </c>
      <c r="G98" t="s">
        <v>674</v>
      </c>
      <c r="H98" s="26">
        <v>8.9374999999999996E-2</v>
      </c>
    </row>
    <row r="99" spans="6:8" x14ac:dyDescent="0.35">
      <c r="F99" t="s">
        <v>1452</v>
      </c>
      <c r="G99" t="s">
        <v>17</v>
      </c>
      <c r="H99" s="26">
        <v>8.9675925925925923E-2</v>
      </c>
    </row>
    <row r="100" spans="6:8" x14ac:dyDescent="0.35">
      <c r="F100" t="s">
        <v>1479</v>
      </c>
      <c r="G100" t="s">
        <v>5</v>
      </c>
      <c r="H100" s="26">
        <v>9.0520833333333328E-2</v>
      </c>
    </row>
    <row r="101" spans="6:8" x14ac:dyDescent="0.35">
      <c r="F101" t="s">
        <v>1498</v>
      </c>
      <c r="G101" t="s">
        <v>17</v>
      </c>
      <c r="H101" s="26">
        <v>9.195601851851852E-2</v>
      </c>
    </row>
    <row r="102" spans="6:8" x14ac:dyDescent="0.35">
      <c r="F102" t="s">
        <v>1528</v>
      </c>
      <c r="G102" t="s">
        <v>665</v>
      </c>
      <c r="H102" s="26">
        <v>9.2789351851851845E-2</v>
      </c>
    </row>
    <row r="103" spans="6:8" x14ac:dyDescent="0.35">
      <c r="F103" t="s">
        <v>1540</v>
      </c>
      <c r="G103" t="s">
        <v>12</v>
      </c>
      <c r="H103" s="26">
        <v>9.3912037037037044E-2</v>
      </c>
    </row>
    <row r="104" spans="6:8" x14ac:dyDescent="0.35">
      <c r="F104" t="s">
        <v>1560</v>
      </c>
      <c r="G104" t="s">
        <v>28</v>
      </c>
      <c r="H104" s="26">
        <v>9.4849537037037038E-2</v>
      </c>
    </row>
    <row r="105" spans="6:8" x14ac:dyDescent="0.35">
      <c r="F105" t="s">
        <v>1566</v>
      </c>
      <c r="G105" t="s">
        <v>665</v>
      </c>
      <c r="H105" s="26">
        <v>9.4849537037037038E-2</v>
      </c>
    </row>
    <row r="106" spans="6:8" x14ac:dyDescent="0.35">
      <c r="F106" t="s">
        <v>1571</v>
      </c>
      <c r="G106" t="s">
        <v>12</v>
      </c>
      <c r="H106" s="26">
        <v>9.8101851851851857E-2</v>
      </c>
    </row>
    <row r="107" spans="6:8" x14ac:dyDescent="0.35">
      <c r="F107" t="s">
        <v>1584</v>
      </c>
      <c r="G107" t="s">
        <v>1059</v>
      </c>
      <c r="H107" s="26">
        <v>9.8599537037037041E-2</v>
      </c>
    </row>
    <row r="108" spans="6:8" x14ac:dyDescent="0.35">
      <c r="F108" t="s">
        <v>1601</v>
      </c>
      <c r="G108" t="s">
        <v>22</v>
      </c>
      <c r="H108" s="26">
        <v>0.10023148148148148</v>
      </c>
    </row>
    <row r="109" spans="6:8" x14ac:dyDescent="0.35">
      <c r="F109" t="s">
        <v>1619</v>
      </c>
      <c r="G109" t="s">
        <v>642</v>
      </c>
      <c r="H109" s="26">
        <v>0.10357638888888888</v>
      </c>
    </row>
    <row r="110" spans="6:8" x14ac:dyDescent="0.35">
      <c r="F110" t="s">
        <v>1625</v>
      </c>
      <c r="G110" t="s">
        <v>24</v>
      </c>
      <c r="H110" s="26">
        <v>0.10378472222222222</v>
      </c>
    </row>
    <row r="111" spans="6:8" x14ac:dyDescent="0.35">
      <c r="F111" t="s">
        <v>1661</v>
      </c>
      <c r="G111" t="s">
        <v>642</v>
      </c>
      <c r="H111" s="26">
        <v>0.12152777777777778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9E2A7-44F2-479C-9EF8-9A5074D1E9D3}">
  <dimension ref="A1:S35"/>
  <sheetViews>
    <sheetView workbookViewId="0">
      <selection activeCell="B1" sqref="B1"/>
    </sheetView>
  </sheetViews>
  <sheetFormatPr baseColWidth="10" defaultRowHeight="15.5" x14ac:dyDescent="0.35"/>
  <sheetData>
    <row r="1" spans="1:19" x14ac:dyDescent="0.35">
      <c r="A1" s="49" t="s">
        <v>553</v>
      </c>
    </row>
    <row r="2" spans="1:19" x14ac:dyDescent="0.35">
      <c r="A2" t="s">
        <v>562</v>
      </c>
      <c r="C2" t="s">
        <v>711</v>
      </c>
      <c r="D2" t="s">
        <v>594</v>
      </c>
      <c r="E2" t="s">
        <v>831</v>
      </c>
      <c r="F2" t="s">
        <v>583</v>
      </c>
      <c r="G2" t="s">
        <v>1006</v>
      </c>
      <c r="H2" t="s">
        <v>757</v>
      </c>
      <c r="I2" t="s">
        <v>1302</v>
      </c>
      <c r="J2" t="s">
        <v>668</v>
      </c>
      <c r="K2" t="s">
        <v>1082</v>
      </c>
      <c r="L2" t="s">
        <v>636</v>
      </c>
      <c r="M2" t="s">
        <v>1760</v>
      </c>
      <c r="N2" t="s">
        <v>684</v>
      </c>
      <c r="O2" t="s">
        <v>1761</v>
      </c>
      <c r="P2" t="s">
        <v>810</v>
      </c>
      <c r="Q2" t="s">
        <v>1762</v>
      </c>
      <c r="R2" t="s">
        <v>1763</v>
      </c>
    </row>
    <row r="4" spans="1:19" x14ac:dyDescent="0.35">
      <c r="A4" s="13" t="s">
        <v>529</v>
      </c>
      <c r="B4" s="15" t="s">
        <v>538</v>
      </c>
      <c r="C4" s="13" t="s">
        <v>543</v>
      </c>
      <c r="D4" s="13" t="s">
        <v>544</v>
      </c>
      <c r="E4" s="13" t="s">
        <v>542</v>
      </c>
      <c r="F4" s="13" t="s">
        <v>539</v>
      </c>
      <c r="G4" s="13" t="s">
        <v>546</v>
      </c>
      <c r="H4" s="13" t="s">
        <v>545</v>
      </c>
      <c r="I4" s="13" t="s">
        <v>540</v>
      </c>
      <c r="J4" s="13" t="s">
        <v>541</v>
      </c>
      <c r="K4" s="13" t="s">
        <v>554</v>
      </c>
      <c r="L4" s="13" t="s">
        <v>555</v>
      </c>
      <c r="M4" s="13" t="s">
        <v>556</v>
      </c>
      <c r="N4" s="13" t="s">
        <v>557</v>
      </c>
      <c r="O4" s="13" t="s">
        <v>558</v>
      </c>
      <c r="P4" s="13" t="s">
        <v>559</v>
      </c>
      <c r="Q4" s="13" t="s">
        <v>560</v>
      </c>
      <c r="R4" s="13" t="s">
        <v>561</v>
      </c>
      <c r="S4" s="13" t="s">
        <v>547</v>
      </c>
    </row>
    <row r="5" spans="1:19" x14ac:dyDescent="0.35">
      <c r="A5" s="12" t="s">
        <v>17</v>
      </c>
      <c r="B5" s="16">
        <f>COUNTIF(C5:R5,"&lt;&gt;0")</f>
        <v>6</v>
      </c>
      <c r="C5" s="12">
        <f>SUMIFS(Résultats!$U:$U,Résultats!$K:$K,Entreprise!C$2,Résultats!$T:$T,Entreprise!$A5)</f>
        <v>0</v>
      </c>
      <c r="D5" s="12">
        <f>SUMIFS(Résultats!$U:$U,Résultats!$K:$K,Entreprise!D$2,Résultats!$T:$T,Entreprise!$A5)</f>
        <v>0</v>
      </c>
      <c r="E5" s="12">
        <f>SUMIFS(Résultats!$U:$U,Résultats!$K:$K,Entreprise!E$2,Résultats!$T:$T,Entreprise!$A5)</f>
        <v>7</v>
      </c>
      <c r="F5" s="12">
        <f>SUMIFS(Résultats!$U:$U,Résultats!$K:$K,Entreprise!F$2,Résultats!$T:$T,Entreprise!$A5)</f>
        <v>0</v>
      </c>
      <c r="G5" s="12">
        <f>SUMIFS(Résultats!$U:$U,Résultats!$K:$K,Entreprise!G$2,Résultats!$T:$T,Entreprise!$A5)</f>
        <v>0</v>
      </c>
      <c r="H5" s="12">
        <f>SUMIFS(Résultats!$U:$U,Résultats!$K:$K,Entreprise!H$2,Résultats!$T:$T,Entreprise!$A5)</f>
        <v>7</v>
      </c>
      <c r="I5" s="12">
        <f>SUMIFS(Résultats!$U:$U,Résultats!$K:$K,Entreprise!I$2,Résultats!$T:$T,Entreprise!$A5)</f>
        <v>4</v>
      </c>
      <c r="J5" s="12">
        <f>SUMIFS(Résultats!$U:$U,Résultats!$K:$K,Entreprise!J$2,Résultats!$T:$T,Entreprise!$A5)</f>
        <v>0</v>
      </c>
      <c r="K5" s="12">
        <f>SUMIFS(Résultats!$U:$U,Résultats!$K:$K,Entreprise!K$2,Résultats!$T:$T,Entreprise!$A5)</f>
        <v>16</v>
      </c>
      <c r="L5" s="12">
        <f>SUMIFS(Résultats!$U:$U,Résultats!$K:$K,Entreprise!L$2,Résultats!$T:$T,Entreprise!$A5)</f>
        <v>15</v>
      </c>
      <c r="M5" s="12">
        <f>SUMIFS(Résultats!$U:$U,Résultats!$K:$K,Entreprise!M$2,Résultats!$T:$T,Entreprise!$A5)</f>
        <v>0</v>
      </c>
      <c r="N5" s="12">
        <f>SUMIFS(Résultats!$U:$U,Résultats!$K:$K,Entreprise!N$2,Résultats!$T:$T,Entreprise!$A5)</f>
        <v>9</v>
      </c>
      <c r="O5" s="12">
        <f>SUMIFS(Résultats!$U:$U,Résultats!$K:$K,Entreprise!O$2,Résultats!$T:$T,Entreprise!$A5)</f>
        <v>0</v>
      </c>
      <c r="P5" s="12">
        <f>SUMIFS(Résultats!$U:$U,Résultats!$K:$K,Entreprise!P$2,Résultats!$T:$T,Entreprise!$A5)</f>
        <v>0</v>
      </c>
      <c r="Q5" s="12">
        <f>SUMIFS(Résultats!$U:$U,Résultats!$K:$K,Entreprise!Q$2,Résultats!$T:$T,Entreprise!$A5)</f>
        <v>0</v>
      </c>
      <c r="R5" s="12">
        <f>SUMIFS(Résultats!$U:$U,Résultats!$K:$K,Entreprise!R$2,Résultats!$T:$T,Entreprise!$A5)</f>
        <v>0</v>
      </c>
      <c r="S5" s="14">
        <f>SUM(C5:R5)</f>
        <v>58</v>
      </c>
    </row>
    <row r="6" spans="1:19" x14ac:dyDescent="0.35">
      <c r="A6" s="12" t="s">
        <v>28</v>
      </c>
      <c r="B6" s="16">
        <f t="shared" ref="B6:B35" si="0">COUNTIF(C6:R6,"&lt;&gt;0")</f>
        <v>4</v>
      </c>
      <c r="C6" s="12">
        <f>SUMIFS(Résultats!$U:$U,Résultats!$K:$K,Entreprise!C$2,Résultats!$T:$T,Entreprise!$A6)</f>
        <v>3</v>
      </c>
      <c r="D6" s="12">
        <f>SUMIFS(Résultats!$U:$U,Résultats!$K:$K,Entreprise!D$2,Résultats!$T:$T,Entreprise!$A6)</f>
        <v>0</v>
      </c>
      <c r="E6" s="12">
        <f>SUMIFS(Résultats!$U:$U,Résultats!$K:$K,Entreprise!E$2,Résultats!$T:$T,Entreprise!$A6)</f>
        <v>0</v>
      </c>
      <c r="F6" s="12">
        <f>SUMIFS(Résultats!$U:$U,Résultats!$K:$K,Entreprise!F$2,Résultats!$T:$T,Entreprise!$A6)</f>
        <v>9</v>
      </c>
      <c r="G6" s="12">
        <f>SUMIFS(Résultats!$U:$U,Résultats!$K:$K,Entreprise!G$2,Résultats!$T:$T,Entreprise!$A6)</f>
        <v>0</v>
      </c>
      <c r="H6" s="12">
        <f>SUMIFS(Résultats!$U:$U,Résultats!$K:$K,Entreprise!H$2,Résultats!$T:$T,Entreprise!$A6)</f>
        <v>16</v>
      </c>
      <c r="I6" s="12">
        <f>SUMIFS(Résultats!$U:$U,Résultats!$K:$K,Entreprise!I$2,Résultats!$T:$T,Entreprise!$A6)</f>
        <v>6</v>
      </c>
      <c r="J6" s="12">
        <f>SUMIFS(Résultats!$U:$U,Résultats!$K:$K,Entreprise!J$2,Résultats!$T:$T,Entreprise!$A6)</f>
        <v>0</v>
      </c>
      <c r="K6" s="12">
        <f>SUMIFS(Résultats!$U:$U,Résultats!$K:$K,Entreprise!K$2,Résultats!$T:$T,Entreprise!$A6)</f>
        <v>0</v>
      </c>
      <c r="L6" s="12">
        <f>SUMIFS(Résultats!$U:$U,Résultats!$K:$K,Entreprise!L$2,Résultats!$T:$T,Entreprise!$A6)</f>
        <v>0</v>
      </c>
      <c r="M6" s="12">
        <f>SUMIFS(Résultats!$U:$U,Résultats!$K:$K,Entreprise!M$2,Résultats!$T:$T,Entreprise!$A6)</f>
        <v>0</v>
      </c>
      <c r="N6" s="12">
        <f>SUMIFS(Résultats!$U:$U,Résultats!$K:$K,Entreprise!N$2,Résultats!$T:$T,Entreprise!$A6)</f>
        <v>0</v>
      </c>
      <c r="O6" s="12">
        <f>SUMIFS(Résultats!$U:$U,Résultats!$K:$K,Entreprise!O$2,Résultats!$T:$T,Entreprise!$A6)</f>
        <v>0</v>
      </c>
      <c r="P6" s="12">
        <f>SUMIFS(Résultats!$U:$U,Résultats!$K:$K,Entreprise!P$2,Résultats!$T:$T,Entreprise!$A6)</f>
        <v>0</v>
      </c>
      <c r="Q6" s="12">
        <f>SUMIFS(Résultats!$U:$U,Résultats!$K:$K,Entreprise!Q$2,Résultats!$T:$T,Entreprise!$A6)</f>
        <v>0</v>
      </c>
      <c r="R6" s="12">
        <f>SUMIFS(Résultats!$U:$U,Résultats!$K:$K,Entreprise!R$2,Résultats!$T:$T,Entreprise!$A6)</f>
        <v>0</v>
      </c>
      <c r="S6" s="14">
        <f t="shared" ref="S6:S35" si="1">SUM(C6:R6)</f>
        <v>34</v>
      </c>
    </row>
    <row r="7" spans="1:19" x14ac:dyDescent="0.35">
      <c r="A7" s="12" t="s">
        <v>10</v>
      </c>
      <c r="B7" s="16">
        <f t="shared" si="0"/>
        <v>0</v>
      </c>
      <c r="C7" s="12">
        <f>SUMIFS(Résultats!$U:$U,Résultats!$K:$K,Entreprise!C$2,Résultats!$T:$T,Entreprise!$A7)</f>
        <v>0</v>
      </c>
      <c r="D7" s="12">
        <f>SUMIFS(Résultats!$U:$U,Résultats!$K:$K,Entreprise!D$2,Résultats!$T:$T,Entreprise!$A7)</f>
        <v>0</v>
      </c>
      <c r="E7" s="12">
        <f>SUMIFS(Résultats!$U:$U,Résultats!$K:$K,Entreprise!E$2,Résultats!$T:$T,Entreprise!$A7)</f>
        <v>0</v>
      </c>
      <c r="F7" s="12">
        <f>SUMIFS(Résultats!$U:$U,Résultats!$K:$K,Entreprise!F$2,Résultats!$T:$T,Entreprise!$A7)</f>
        <v>0</v>
      </c>
      <c r="G7" s="12">
        <f>SUMIFS(Résultats!$U:$U,Résultats!$K:$K,Entreprise!G$2,Résultats!$T:$T,Entreprise!$A7)</f>
        <v>0</v>
      </c>
      <c r="H7" s="12">
        <f>SUMIFS(Résultats!$U:$U,Résultats!$K:$K,Entreprise!H$2,Résultats!$T:$T,Entreprise!$A7)</f>
        <v>0</v>
      </c>
      <c r="I7" s="12">
        <f>SUMIFS(Résultats!$U:$U,Résultats!$K:$K,Entreprise!I$2,Résultats!$T:$T,Entreprise!$A7)</f>
        <v>0</v>
      </c>
      <c r="J7" s="12">
        <f>SUMIFS(Résultats!$U:$U,Résultats!$K:$K,Entreprise!J$2,Résultats!$T:$T,Entreprise!$A7)</f>
        <v>0</v>
      </c>
      <c r="K7" s="12">
        <f>SUMIFS(Résultats!$U:$U,Résultats!$K:$K,Entreprise!K$2,Résultats!$T:$T,Entreprise!$A7)</f>
        <v>0</v>
      </c>
      <c r="L7" s="12">
        <f>SUMIFS(Résultats!$U:$U,Résultats!$K:$K,Entreprise!L$2,Résultats!$T:$T,Entreprise!$A7)</f>
        <v>0</v>
      </c>
      <c r="M7" s="12">
        <f>SUMIFS(Résultats!$U:$U,Résultats!$K:$K,Entreprise!M$2,Résultats!$T:$T,Entreprise!$A7)</f>
        <v>0</v>
      </c>
      <c r="N7" s="12">
        <f>SUMIFS(Résultats!$U:$U,Résultats!$K:$K,Entreprise!N$2,Résultats!$T:$T,Entreprise!$A7)</f>
        <v>0</v>
      </c>
      <c r="O7" s="12">
        <f>SUMIFS(Résultats!$U:$U,Résultats!$K:$K,Entreprise!O$2,Résultats!$T:$T,Entreprise!$A7)</f>
        <v>0</v>
      </c>
      <c r="P7" s="12">
        <f>SUMIFS(Résultats!$U:$U,Résultats!$K:$K,Entreprise!P$2,Résultats!$T:$T,Entreprise!$A7)</f>
        <v>0</v>
      </c>
      <c r="Q7" s="12">
        <f>SUMIFS(Résultats!$U:$U,Résultats!$K:$K,Entreprise!Q$2,Résultats!$T:$T,Entreprise!$A7)</f>
        <v>0</v>
      </c>
      <c r="R7" s="12">
        <f>SUMIFS(Résultats!$U:$U,Résultats!$K:$K,Entreprise!R$2,Résultats!$T:$T,Entreprise!$A7)</f>
        <v>0</v>
      </c>
      <c r="S7" s="14">
        <f t="shared" si="1"/>
        <v>0</v>
      </c>
    </row>
    <row r="8" spans="1:19" x14ac:dyDescent="0.35">
      <c r="A8" s="12" t="s">
        <v>6</v>
      </c>
      <c r="B8" s="16">
        <f t="shared" si="0"/>
        <v>4</v>
      </c>
      <c r="C8" s="12">
        <f>SUMIFS(Résultats!$U:$U,Résultats!$K:$K,Entreprise!C$2,Résultats!$T:$T,Entreprise!$A8)</f>
        <v>6</v>
      </c>
      <c r="D8" s="12">
        <f>SUMIFS(Résultats!$U:$U,Résultats!$K:$K,Entreprise!D$2,Résultats!$T:$T,Entreprise!$A8)</f>
        <v>10</v>
      </c>
      <c r="E8" s="12">
        <f>SUMIFS(Résultats!$U:$U,Résultats!$K:$K,Entreprise!E$2,Résultats!$T:$T,Entreprise!$A8)</f>
        <v>0</v>
      </c>
      <c r="F8" s="12">
        <f>SUMIFS(Résultats!$U:$U,Résultats!$K:$K,Entreprise!F$2,Résultats!$T:$T,Entreprise!$A8)</f>
        <v>8</v>
      </c>
      <c r="G8" s="12">
        <f>SUMIFS(Résultats!$U:$U,Résultats!$K:$K,Entreprise!G$2,Résultats!$T:$T,Entreprise!$A8)</f>
        <v>0</v>
      </c>
      <c r="H8" s="12">
        <f>SUMIFS(Résultats!$U:$U,Résultats!$K:$K,Entreprise!H$2,Résultats!$T:$T,Entreprise!$A8)</f>
        <v>0</v>
      </c>
      <c r="I8" s="12">
        <f>SUMIFS(Résultats!$U:$U,Résultats!$K:$K,Entreprise!I$2,Résultats!$T:$T,Entreprise!$A8)</f>
        <v>0</v>
      </c>
      <c r="J8" s="12">
        <f>SUMIFS(Résultats!$U:$U,Résultats!$K:$K,Entreprise!J$2,Résultats!$T:$T,Entreprise!$A8)</f>
        <v>0</v>
      </c>
      <c r="K8" s="12">
        <f>SUMIFS(Résultats!$U:$U,Résultats!$K:$K,Entreprise!K$2,Résultats!$T:$T,Entreprise!$A8)</f>
        <v>0</v>
      </c>
      <c r="L8" s="12">
        <f>SUMIFS(Résultats!$U:$U,Résultats!$K:$K,Entreprise!L$2,Résultats!$T:$T,Entreprise!$A8)</f>
        <v>4</v>
      </c>
      <c r="M8" s="12">
        <f>SUMIFS(Résultats!$U:$U,Résultats!$K:$K,Entreprise!M$2,Résultats!$T:$T,Entreprise!$A8)</f>
        <v>0</v>
      </c>
      <c r="N8" s="12">
        <f>SUMIFS(Résultats!$U:$U,Résultats!$K:$K,Entreprise!N$2,Résultats!$T:$T,Entreprise!$A8)</f>
        <v>0</v>
      </c>
      <c r="O8" s="12">
        <f>SUMIFS(Résultats!$U:$U,Résultats!$K:$K,Entreprise!O$2,Résultats!$T:$T,Entreprise!$A8)</f>
        <v>0</v>
      </c>
      <c r="P8" s="12">
        <f>SUMIFS(Résultats!$U:$U,Résultats!$K:$K,Entreprise!P$2,Résultats!$T:$T,Entreprise!$A8)</f>
        <v>0</v>
      </c>
      <c r="Q8" s="12">
        <f>SUMIFS(Résultats!$U:$U,Résultats!$K:$K,Entreprise!Q$2,Résultats!$T:$T,Entreprise!$A8)</f>
        <v>0</v>
      </c>
      <c r="R8" s="12">
        <f>SUMIFS(Résultats!$U:$U,Résultats!$K:$K,Entreprise!R$2,Résultats!$T:$T,Entreprise!$A8)</f>
        <v>0</v>
      </c>
      <c r="S8" s="14">
        <f t="shared" si="1"/>
        <v>28</v>
      </c>
    </row>
    <row r="9" spans="1:19" x14ac:dyDescent="0.35">
      <c r="A9" s="12" t="s">
        <v>31</v>
      </c>
      <c r="B9" s="16">
        <f t="shared" si="0"/>
        <v>0</v>
      </c>
      <c r="C9" s="12">
        <f>SUMIFS(Résultats!$U:$U,Résultats!$K:$K,Entreprise!C$2,Résultats!$T:$T,Entreprise!$A9)</f>
        <v>0</v>
      </c>
      <c r="D9" s="12">
        <f>SUMIFS(Résultats!$U:$U,Résultats!$K:$K,Entreprise!D$2,Résultats!$T:$T,Entreprise!$A9)</f>
        <v>0</v>
      </c>
      <c r="E9" s="12">
        <f>SUMIFS(Résultats!$U:$U,Résultats!$K:$K,Entreprise!E$2,Résultats!$T:$T,Entreprise!$A9)</f>
        <v>0</v>
      </c>
      <c r="F9" s="12">
        <f>SUMIFS(Résultats!$U:$U,Résultats!$K:$K,Entreprise!F$2,Résultats!$T:$T,Entreprise!$A9)</f>
        <v>0</v>
      </c>
      <c r="G9" s="12">
        <f>SUMIFS(Résultats!$U:$U,Résultats!$K:$K,Entreprise!G$2,Résultats!$T:$T,Entreprise!$A9)</f>
        <v>0</v>
      </c>
      <c r="H9" s="12">
        <f>SUMIFS(Résultats!$U:$U,Résultats!$K:$K,Entreprise!H$2,Résultats!$T:$T,Entreprise!$A9)</f>
        <v>0</v>
      </c>
      <c r="I9" s="12">
        <f>SUMIFS(Résultats!$U:$U,Résultats!$K:$K,Entreprise!I$2,Résultats!$T:$T,Entreprise!$A9)</f>
        <v>0</v>
      </c>
      <c r="J9" s="12">
        <f>SUMIFS(Résultats!$U:$U,Résultats!$K:$K,Entreprise!J$2,Résultats!$T:$T,Entreprise!$A9)</f>
        <v>0</v>
      </c>
      <c r="K9" s="12">
        <f>SUMIFS(Résultats!$U:$U,Résultats!$K:$K,Entreprise!K$2,Résultats!$T:$T,Entreprise!$A9)</f>
        <v>0</v>
      </c>
      <c r="L9" s="12">
        <f>SUMIFS(Résultats!$U:$U,Résultats!$K:$K,Entreprise!L$2,Résultats!$T:$T,Entreprise!$A9)</f>
        <v>0</v>
      </c>
      <c r="M9" s="12">
        <f>SUMIFS(Résultats!$U:$U,Résultats!$K:$K,Entreprise!M$2,Résultats!$T:$T,Entreprise!$A9)</f>
        <v>0</v>
      </c>
      <c r="N9" s="12">
        <f>SUMIFS(Résultats!$U:$U,Résultats!$K:$K,Entreprise!N$2,Résultats!$T:$T,Entreprise!$A9)</f>
        <v>0</v>
      </c>
      <c r="O9" s="12">
        <f>SUMIFS(Résultats!$U:$U,Résultats!$K:$K,Entreprise!O$2,Résultats!$T:$T,Entreprise!$A9)</f>
        <v>0</v>
      </c>
      <c r="P9" s="12">
        <f>SUMIFS(Résultats!$U:$U,Résultats!$K:$K,Entreprise!P$2,Résultats!$T:$T,Entreprise!$A9)</f>
        <v>0</v>
      </c>
      <c r="Q9" s="12">
        <f>SUMIFS(Résultats!$U:$U,Résultats!$K:$K,Entreprise!Q$2,Résultats!$T:$T,Entreprise!$A9)</f>
        <v>0</v>
      </c>
      <c r="R9" s="12">
        <f>SUMIFS(Résultats!$U:$U,Résultats!$K:$K,Entreprise!R$2,Résultats!$T:$T,Entreprise!$A9)</f>
        <v>0</v>
      </c>
      <c r="S9" s="14">
        <f t="shared" si="1"/>
        <v>0</v>
      </c>
    </row>
    <row r="10" spans="1:19" x14ac:dyDescent="0.35">
      <c r="A10" s="12" t="s">
        <v>21</v>
      </c>
      <c r="B10" s="16">
        <f t="shared" si="0"/>
        <v>0</v>
      </c>
      <c r="C10" s="12">
        <f>SUMIFS(Résultats!$U:$U,Résultats!$K:$K,Entreprise!C$2,Résultats!$T:$T,Entreprise!$A10)</f>
        <v>0</v>
      </c>
      <c r="D10" s="12">
        <f>SUMIFS(Résultats!$U:$U,Résultats!$K:$K,Entreprise!D$2,Résultats!$T:$T,Entreprise!$A10)</f>
        <v>0</v>
      </c>
      <c r="E10" s="12">
        <f>SUMIFS(Résultats!$U:$U,Résultats!$K:$K,Entreprise!E$2,Résultats!$T:$T,Entreprise!$A10)</f>
        <v>0</v>
      </c>
      <c r="F10" s="12">
        <f>SUMIFS(Résultats!$U:$U,Résultats!$K:$K,Entreprise!F$2,Résultats!$T:$T,Entreprise!$A10)</f>
        <v>0</v>
      </c>
      <c r="G10" s="12">
        <f>SUMIFS(Résultats!$U:$U,Résultats!$K:$K,Entreprise!G$2,Résultats!$T:$T,Entreprise!$A10)</f>
        <v>0</v>
      </c>
      <c r="H10" s="12">
        <f>SUMIFS(Résultats!$U:$U,Résultats!$K:$K,Entreprise!H$2,Résultats!$T:$T,Entreprise!$A10)</f>
        <v>0</v>
      </c>
      <c r="I10" s="12">
        <f>SUMIFS(Résultats!$U:$U,Résultats!$K:$K,Entreprise!I$2,Résultats!$T:$T,Entreprise!$A10)</f>
        <v>0</v>
      </c>
      <c r="J10" s="12">
        <f>SUMIFS(Résultats!$U:$U,Résultats!$K:$K,Entreprise!J$2,Résultats!$T:$T,Entreprise!$A10)</f>
        <v>0</v>
      </c>
      <c r="K10" s="12">
        <f>SUMIFS(Résultats!$U:$U,Résultats!$K:$K,Entreprise!K$2,Résultats!$T:$T,Entreprise!$A10)</f>
        <v>0</v>
      </c>
      <c r="L10" s="12">
        <f>SUMIFS(Résultats!$U:$U,Résultats!$K:$K,Entreprise!L$2,Résultats!$T:$T,Entreprise!$A10)</f>
        <v>0</v>
      </c>
      <c r="M10" s="12">
        <f>SUMIFS(Résultats!$U:$U,Résultats!$K:$K,Entreprise!M$2,Résultats!$T:$T,Entreprise!$A10)</f>
        <v>0</v>
      </c>
      <c r="N10" s="12">
        <f>SUMIFS(Résultats!$U:$U,Résultats!$K:$K,Entreprise!N$2,Résultats!$T:$T,Entreprise!$A10)</f>
        <v>0</v>
      </c>
      <c r="O10" s="12">
        <f>SUMIFS(Résultats!$U:$U,Résultats!$K:$K,Entreprise!O$2,Résultats!$T:$T,Entreprise!$A10)</f>
        <v>0</v>
      </c>
      <c r="P10" s="12">
        <f>SUMIFS(Résultats!$U:$U,Résultats!$K:$K,Entreprise!P$2,Résultats!$T:$T,Entreprise!$A10)</f>
        <v>0</v>
      </c>
      <c r="Q10" s="12">
        <f>SUMIFS(Résultats!$U:$U,Résultats!$K:$K,Entreprise!Q$2,Résultats!$T:$T,Entreprise!$A10)</f>
        <v>0</v>
      </c>
      <c r="R10" s="12">
        <f>SUMIFS(Résultats!$U:$U,Résultats!$K:$K,Entreprise!R$2,Résultats!$T:$T,Entreprise!$A10)</f>
        <v>0</v>
      </c>
      <c r="S10" s="14">
        <f t="shared" si="1"/>
        <v>0</v>
      </c>
    </row>
    <row r="11" spans="1:19" x14ac:dyDescent="0.35">
      <c r="A11" s="12" t="s">
        <v>22</v>
      </c>
      <c r="B11" s="16">
        <f t="shared" si="0"/>
        <v>9</v>
      </c>
      <c r="C11" s="12">
        <f>SUMIFS(Résultats!$U:$U,Résultats!$K:$K,Entreprise!C$2,Résultats!$T:$T,Entreprise!$A11)</f>
        <v>21</v>
      </c>
      <c r="D11" s="12">
        <f>SUMIFS(Résultats!$U:$U,Résultats!$K:$K,Entreprise!D$2,Résultats!$T:$T,Entreprise!$A11)</f>
        <v>25</v>
      </c>
      <c r="E11" s="12">
        <f>SUMIFS(Résultats!$U:$U,Résultats!$K:$K,Entreprise!E$2,Résultats!$T:$T,Entreprise!$A11)</f>
        <v>26</v>
      </c>
      <c r="F11" s="12">
        <f>SUMIFS(Résultats!$U:$U,Résultats!$K:$K,Entreprise!F$2,Résultats!$T:$T,Entreprise!$A11)</f>
        <v>15</v>
      </c>
      <c r="G11" s="12">
        <f>SUMIFS(Résultats!$U:$U,Résultats!$K:$K,Entreprise!G$2,Résultats!$T:$T,Entreprise!$A11)</f>
        <v>12</v>
      </c>
      <c r="H11" s="12">
        <f>SUMIFS(Résultats!$U:$U,Résultats!$K:$K,Entreprise!H$2,Résultats!$T:$T,Entreprise!$A11)</f>
        <v>22</v>
      </c>
      <c r="I11" s="12">
        <f>SUMIFS(Résultats!$U:$U,Résultats!$K:$K,Entreprise!I$2,Résultats!$T:$T,Entreprise!$A11)</f>
        <v>0</v>
      </c>
      <c r="J11" s="12">
        <f>SUMIFS(Résultats!$U:$U,Résultats!$K:$K,Entreprise!J$2,Résultats!$T:$T,Entreprise!$A11)</f>
        <v>11</v>
      </c>
      <c r="K11" s="12">
        <f>SUMIFS(Résultats!$U:$U,Résultats!$K:$K,Entreprise!K$2,Résultats!$T:$T,Entreprise!$A11)</f>
        <v>3</v>
      </c>
      <c r="L11" s="12">
        <f>SUMIFS(Résultats!$U:$U,Résultats!$K:$K,Entreprise!L$2,Résultats!$T:$T,Entreprise!$A11)</f>
        <v>10</v>
      </c>
      <c r="M11" s="12">
        <f>SUMIFS(Résultats!$U:$U,Résultats!$K:$K,Entreprise!M$2,Résultats!$T:$T,Entreprise!$A11)</f>
        <v>0</v>
      </c>
      <c r="N11" s="12">
        <f>SUMIFS(Résultats!$U:$U,Résultats!$K:$K,Entreprise!N$2,Résultats!$T:$T,Entreprise!$A11)</f>
        <v>0</v>
      </c>
      <c r="O11" s="12">
        <f>SUMIFS(Résultats!$U:$U,Résultats!$K:$K,Entreprise!O$2,Résultats!$T:$T,Entreprise!$A11)</f>
        <v>0</v>
      </c>
      <c r="P11" s="12">
        <f>SUMIFS(Résultats!$U:$U,Résultats!$K:$K,Entreprise!P$2,Résultats!$T:$T,Entreprise!$A11)</f>
        <v>0</v>
      </c>
      <c r="Q11" s="12">
        <f>SUMIFS(Résultats!$U:$U,Résultats!$K:$K,Entreprise!Q$2,Résultats!$T:$T,Entreprise!$A11)</f>
        <v>0</v>
      </c>
      <c r="R11" s="12">
        <f>SUMIFS(Résultats!$U:$U,Résultats!$K:$K,Entreprise!R$2,Résultats!$T:$T,Entreprise!$A11)</f>
        <v>0</v>
      </c>
      <c r="S11" s="14">
        <f t="shared" si="1"/>
        <v>145</v>
      </c>
    </row>
    <row r="12" spans="1:19" x14ac:dyDescent="0.35">
      <c r="A12" s="12" t="s">
        <v>30</v>
      </c>
      <c r="B12" s="16">
        <f t="shared" si="0"/>
        <v>8</v>
      </c>
      <c r="C12" s="12">
        <f>SUMIFS(Résultats!$U:$U,Résultats!$K:$K,Entreprise!C$2,Résultats!$T:$T,Entreprise!$A12)</f>
        <v>4</v>
      </c>
      <c r="D12" s="12">
        <f>SUMIFS(Résultats!$U:$U,Résultats!$K:$K,Entreprise!D$2,Résultats!$T:$T,Entreprise!$A12)</f>
        <v>17</v>
      </c>
      <c r="E12" s="12">
        <f>SUMIFS(Résultats!$U:$U,Résultats!$K:$K,Entreprise!E$2,Résultats!$T:$T,Entreprise!$A12)</f>
        <v>4</v>
      </c>
      <c r="F12" s="12">
        <f>SUMIFS(Résultats!$U:$U,Résultats!$K:$K,Entreprise!F$2,Résultats!$T:$T,Entreprise!$A12)</f>
        <v>0</v>
      </c>
      <c r="G12" s="12">
        <f>SUMIFS(Résultats!$U:$U,Résultats!$K:$K,Entreprise!G$2,Résultats!$T:$T,Entreprise!$A12)</f>
        <v>0</v>
      </c>
      <c r="H12" s="12">
        <f>SUMIFS(Résultats!$U:$U,Résultats!$K:$K,Entreprise!H$2,Résultats!$T:$T,Entreprise!$A12)</f>
        <v>6</v>
      </c>
      <c r="I12" s="12">
        <f>SUMIFS(Résultats!$U:$U,Résultats!$K:$K,Entreprise!I$2,Résultats!$T:$T,Entreprise!$A12)</f>
        <v>1</v>
      </c>
      <c r="J12" s="12">
        <f>SUMIFS(Résultats!$U:$U,Résultats!$K:$K,Entreprise!J$2,Résultats!$T:$T,Entreprise!$A12)</f>
        <v>0</v>
      </c>
      <c r="K12" s="12">
        <f>SUMIFS(Résultats!$U:$U,Résultats!$K:$K,Entreprise!K$2,Résultats!$T:$T,Entreprise!$A12)</f>
        <v>4</v>
      </c>
      <c r="L12" s="12">
        <f>SUMIFS(Résultats!$U:$U,Résultats!$K:$K,Entreprise!L$2,Résultats!$T:$T,Entreprise!$A12)</f>
        <v>8</v>
      </c>
      <c r="M12" s="12">
        <f>SUMIFS(Résultats!$U:$U,Résultats!$K:$K,Entreprise!M$2,Résultats!$T:$T,Entreprise!$A12)</f>
        <v>0</v>
      </c>
      <c r="N12" s="12">
        <f>SUMIFS(Résultats!$U:$U,Résultats!$K:$K,Entreprise!N$2,Résultats!$T:$T,Entreprise!$A12)</f>
        <v>10</v>
      </c>
      <c r="O12" s="12">
        <f>SUMIFS(Résultats!$U:$U,Résultats!$K:$K,Entreprise!O$2,Résultats!$T:$T,Entreprise!$A12)</f>
        <v>0</v>
      </c>
      <c r="P12" s="12">
        <f>SUMIFS(Résultats!$U:$U,Résultats!$K:$K,Entreprise!P$2,Résultats!$T:$T,Entreprise!$A12)</f>
        <v>0</v>
      </c>
      <c r="Q12" s="12">
        <f>SUMIFS(Résultats!$U:$U,Résultats!$K:$K,Entreprise!Q$2,Résultats!$T:$T,Entreprise!$A12)</f>
        <v>0</v>
      </c>
      <c r="R12" s="12">
        <f>SUMIFS(Résultats!$U:$U,Résultats!$K:$K,Entreprise!R$2,Résultats!$T:$T,Entreprise!$A12)</f>
        <v>0</v>
      </c>
      <c r="S12" s="14">
        <f t="shared" si="1"/>
        <v>54</v>
      </c>
    </row>
    <row r="13" spans="1:19" x14ac:dyDescent="0.35">
      <c r="A13" s="12" t="s">
        <v>14</v>
      </c>
      <c r="B13" s="16">
        <f t="shared" si="0"/>
        <v>0</v>
      </c>
      <c r="C13" s="12">
        <f>SUMIFS(Résultats!$U:$U,Résultats!$K:$K,Entreprise!C$2,Résultats!$T:$T,Entreprise!$A13)</f>
        <v>0</v>
      </c>
      <c r="D13" s="12">
        <f>SUMIFS(Résultats!$U:$U,Résultats!$K:$K,Entreprise!D$2,Résultats!$T:$T,Entreprise!$A13)</f>
        <v>0</v>
      </c>
      <c r="E13" s="12">
        <f>SUMIFS(Résultats!$U:$U,Résultats!$K:$K,Entreprise!E$2,Résultats!$T:$T,Entreprise!$A13)</f>
        <v>0</v>
      </c>
      <c r="F13" s="12">
        <f>SUMIFS(Résultats!$U:$U,Résultats!$K:$K,Entreprise!F$2,Résultats!$T:$T,Entreprise!$A13)</f>
        <v>0</v>
      </c>
      <c r="G13" s="12">
        <f>SUMIFS(Résultats!$U:$U,Résultats!$K:$K,Entreprise!G$2,Résultats!$T:$T,Entreprise!$A13)</f>
        <v>0</v>
      </c>
      <c r="H13" s="12">
        <f>SUMIFS(Résultats!$U:$U,Résultats!$K:$K,Entreprise!H$2,Résultats!$T:$T,Entreprise!$A13)</f>
        <v>0</v>
      </c>
      <c r="I13" s="12">
        <f>SUMIFS(Résultats!$U:$U,Résultats!$K:$K,Entreprise!I$2,Résultats!$T:$T,Entreprise!$A13)</f>
        <v>0</v>
      </c>
      <c r="J13" s="12">
        <f>SUMIFS(Résultats!$U:$U,Résultats!$K:$K,Entreprise!J$2,Résultats!$T:$T,Entreprise!$A13)</f>
        <v>0</v>
      </c>
      <c r="K13" s="12">
        <f>SUMIFS(Résultats!$U:$U,Résultats!$K:$K,Entreprise!K$2,Résultats!$T:$T,Entreprise!$A13)</f>
        <v>0</v>
      </c>
      <c r="L13" s="12">
        <f>SUMIFS(Résultats!$U:$U,Résultats!$K:$K,Entreprise!L$2,Résultats!$T:$T,Entreprise!$A13)</f>
        <v>0</v>
      </c>
      <c r="M13" s="12">
        <f>SUMIFS(Résultats!$U:$U,Résultats!$K:$K,Entreprise!M$2,Résultats!$T:$T,Entreprise!$A13)</f>
        <v>0</v>
      </c>
      <c r="N13" s="12">
        <f>SUMIFS(Résultats!$U:$U,Résultats!$K:$K,Entreprise!N$2,Résultats!$T:$T,Entreprise!$A13)</f>
        <v>0</v>
      </c>
      <c r="O13" s="12">
        <f>SUMIFS(Résultats!$U:$U,Résultats!$K:$K,Entreprise!O$2,Résultats!$T:$T,Entreprise!$A13)</f>
        <v>0</v>
      </c>
      <c r="P13" s="12">
        <f>SUMIFS(Résultats!$U:$U,Résultats!$K:$K,Entreprise!P$2,Résultats!$T:$T,Entreprise!$A13)</f>
        <v>0</v>
      </c>
      <c r="Q13" s="12">
        <f>SUMIFS(Résultats!$U:$U,Résultats!$K:$K,Entreprise!Q$2,Résultats!$T:$T,Entreprise!$A13)</f>
        <v>0</v>
      </c>
      <c r="R13" s="12">
        <f>SUMIFS(Résultats!$U:$U,Résultats!$K:$K,Entreprise!R$2,Résultats!$T:$T,Entreprise!$A13)</f>
        <v>0</v>
      </c>
      <c r="S13" s="14">
        <f t="shared" si="1"/>
        <v>0</v>
      </c>
    </row>
    <row r="14" spans="1:19" x14ac:dyDescent="0.35">
      <c r="A14" s="12" t="s">
        <v>12</v>
      </c>
      <c r="B14" s="16">
        <f t="shared" si="0"/>
        <v>3</v>
      </c>
      <c r="C14" s="12">
        <f>SUMIFS(Résultats!$U:$U,Résultats!$K:$K,Entreprise!C$2,Résultats!$T:$T,Entreprise!$A14)</f>
        <v>0</v>
      </c>
      <c r="D14" s="12">
        <f>SUMIFS(Résultats!$U:$U,Résultats!$K:$K,Entreprise!D$2,Résultats!$T:$T,Entreprise!$A14)</f>
        <v>0</v>
      </c>
      <c r="E14" s="12">
        <f>SUMIFS(Résultats!$U:$U,Résultats!$K:$K,Entreprise!E$2,Résultats!$T:$T,Entreprise!$A14)</f>
        <v>0</v>
      </c>
      <c r="F14" s="12">
        <f>SUMIFS(Résultats!$U:$U,Résultats!$K:$K,Entreprise!F$2,Résultats!$T:$T,Entreprise!$A14)</f>
        <v>0</v>
      </c>
      <c r="G14" s="12">
        <f>SUMIFS(Résultats!$U:$U,Résultats!$K:$K,Entreprise!G$2,Résultats!$T:$T,Entreprise!$A14)</f>
        <v>0</v>
      </c>
      <c r="H14" s="12">
        <f>SUMIFS(Résultats!$U:$U,Résultats!$K:$K,Entreprise!H$2,Résultats!$T:$T,Entreprise!$A14)</f>
        <v>15</v>
      </c>
      <c r="I14" s="12">
        <f>SUMIFS(Résultats!$U:$U,Résultats!$K:$K,Entreprise!I$2,Résultats!$T:$T,Entreprise!$A14)</f>
        <v>0</v>
      </c>
      <c r="J14" s="12">
        <f>SUMIFS(Résultats!$U:$U,Résultats!$K:$K,Entreprise!J$2,Résultats!$T:$T,Entreprise!$A14)</f>
        <v>0</v>
      </c>
      <c r="K14" s="12">
        <f>SUMIFS(Résultats!$U:$U,Résultats!$K:$K,Entreprise!K$2,Résultats!$T:$T,Entreprise!$A14)</f>
        <v>0</v>
      </c>
      <c r="L14" s="12">
        <f>SUMIFS(Résultats!$U:$U,Résultats!$K:$K,Entreprise!L$2,Résultats!$T:$T,Entreprise!$A14)</f>
        <v>6</v>
      </c>
      <c r="M14" s="12">
        <f>SUMIFS(Résultats!$U:$U,Résultats!$K:$K,Entreprise!M$2,Résultats!$T:$T,Entreprise!$A14)</f>
        <v>0</v>
      </c>
      <c r="N14" s="12">
        <f>SUMIFS(Résultats!$U:$U,Résultats!$K:$K,Entreprise!N$2,Résultats!$T:$T,Entreprise!$A14)</f>
        <v>10</v>
      </c>
      <c r="O14" s="12">
        <f>SUMIFS(Résultats!$U:$U,Résultats!$K:$K,Entreprise!O$2,Résultats!$T:$T,Entreprise!$A14)</f>
        <v>0</v>
      </c>
      <c r="P14" s="12">
        <f>SUMIFS(Résultats!$U:$U,Résultats!$K:$K,Entreprise!P$2,Résultats!$T:$T,Entreprise!$A14)</f>
        <v>0</v>
      </c>
      <c r="Q14" s="12">
        <f>SUMIFS(Résultats!$U:$U,Résultats!$K:$K,Entreprise!Q$2,Résultats!$T:$T,Entreprise!$A14)</f>
        <v>0</v>
      </c>
      <c r="R14" s="12">
        <f>SUMIFS(Résultats!$U:$U,Résultats!$K:$K,Entreprise!R$2,Résultats!$T:$T,Entreprise!$A14)</f>
        <v>0</v>
      </c>
      <c r="S14" s="14">
        <f t="shared" si="1"/>
        <v>31</v>
      </c>
    </row>
    <row r="15" spans="1:19" x14ac:dyDescent="0.35">
      <c r="A15" s="12" t="s">
        <v>25</v>
      </c>
      <c r="B15" s="16">
        <f t="shared" si="0"/>
        <v>0</v>
      </c>
      <c r="C15" s="12">
        <f>SUMIFS(Résultats!$U:$U,Résultats!$K:$K,Entreprise!C$2,Résultats!$T:$T,Entreprise!$A15)</f>
        <v>0</v>
      </c>
      <c r="D15" s="12">
        <f>SUMIFS(Résultats!$U:$U,Résultats!$K:$K,Entreprise!D$2,Résultats!$T:$T,Entreprise!$A15)</f>
        <v>0</v>
      </c>
      <c r="E15" s="12">
        <f>SUMIFS(Résultats!$U:$U,Résultats!$K:$K,Entreprise!E$2,Résultats!$T:$T,Entreprise!$A15)</f>
        <v>0</v>
      </c>
      <c r="F15" s="12">
        <f>SUMIFS(Résultats!$U:$U,Résultats!$K:$K,Entreprise!F$2,Résultats!$T:$T,Entreprise!$A15)</f>
        <v>0</v>
      </c>
      <c r="G15" s="12">
        <f>SUMIFS(Résultats!$U:$U,Résultats!$K:$K,Entreprise!G$2,Résultats!$T:$T,Entreprise!$A15)</f>
        <v>0</v>
      </c>
      <c r="H15" s="12">
        <f>SUMIFS(Résultats!$U:$U,Résultats!$K:$K,Entreprise!H$2,Résultats!$T:$T,Entreprise!$A15)</f>
        <v>0</v>
      </c>
      <c r="I15" s="12">
        <f>SUMIFS(Résultats!$U:$U,Résultats!$K:$K,Entreprise!I$2,Résultats!$T:$T,Entreprise!$A15)</f>
        <v>0</v>
      </c>
      <c r="J15" s="12">
        <f>SUMIFS(Résultats!$U:$U,Résultats!$K:$K,Entreprise!J$2,Résultats!$T:$T,Entreprise!$A15)</f>
        <v>0</v>
      </c>
      <c r="K15" s="12">
        <f>SUMIFS(Résultats!$U:$U,Résultats!$K:$K,Entreprise!K$2,Résultats!$T:$T,Entreprise!$A15)</f>
        <v>0</v>
      </c>
      <c r="L15" s="12">
        <f>SUMIFS(Résultats!$U:$U,Résultats!$K:$K,Entreprise!L$2,Résultats!$T:$T,Entreprise!$A15)</f>
        <v>0</v>
      </c>
      <c r="M15" s="12">
        <f>SUMIFS(Résultats!$U:$U,Résultats!$K:$K,Entreprise!M$2,Résultats!$T:$T,Entreprise!$A15)</f>
        <v>0</v>
      </c>
      <c r="N15" s="12">
        <f>SUMIFS(Résultats!$U:$U,Résultats!$K:$K,Entreprise!N$2,Résultats!$T:$T,Entreprise!$A15)</f>
        <v>0</v>
      </c>
      <c r="O15" s="12">
        <f>SUMIFS(Résultats!$U:$U,Résultats!$K:$K,Entreprise!O$2,Résultats!$T:$T,Entreprise!$A15)</f>
        <v>0</v>
      </c>
      <c r="P15" s="12">
        <f>SUMIFS(Résultats!$U:$U,Résultats!$K:$K,Entreprise!P$2,Résultats!$T:$T,Entreprise!$A15)</f>
        <v>0</v>
      </c>
      <c r="Q15" s="12">
        <f>SUMIFS(Résultats!$U:$U,Résultats!$K:$K,Entreprise!Q$2,Résultats!$T:$T,Entreprise!$A15)</f>
        <v>0</v>
      </c>
      <c r="R15" s="12">
        <f>SUMIFS(Résultats!$U:$U,Résultats!$K:$K,Entreprise!R$2,Résultats!$T:$T,Entreprise!$A15)</f>
        <v>0</v>
      </c>
      <c r="S15" s="14">
        <f t="shared" si="1"/>
        <v>0</v>
      </c>
    </row>
    <row r="16" spans="1:19" x14ac:dyDescent="0.35">
      <c r="A16" s="12" t="s">
        <v>15</v>
      </c>
      <c r="B16" s="16">
        <f t="shared" si="0"/>
        <v>0</v>
      </c>
      <c r="C16" s="12">
        <f>SUMIFS(Résultats!$U:$U,Résultats!$K:$K,Entreprise!C$2,Résultats!$T:$T,Entreprise!$A16)</f>
        <v>0</v>
      </c>
      <c r="D16" s="12">
        <f>SUMIFS(Résultats!$U:$U,Résultats!$K:$K,Entreprise!D$2,Résultats!$T:$T,Entreprise!$A16)</f>
        <v>0</v>
      </c>
      <c r="E16" s="12">
        <f>SUMIFS(Résultats!$U:$U,Résultats!$K:$K,Entreprise!E$2,Résultats!$T:$T,Entreprise!$A16)</f>
        <v>0</v>
      </c>
      <c r="F16" s="12">
        <f>SUMIFS(Résultats!$U:$U,Résultats!$K:$K,Entreprise!F$2,Résultats!$T:$T,Entreprise!$A16)</f>
        <v>0</v>
      </c>
      <c r="G16" s="12">
        <f>SUMIFS(Résultats!$U:$U,Résultats!$K:$K,Entreprise!G$2,Résultats!$T:$T,Entreprise!$A16)</f>
        <v>0</v>
      </c>
      <c r="H16" s="12">
        <f>SUMIFS(Résultats!$U:$U,Résultats!$K:$K,Entreprise!H$2,Résultats!$T:$T,Entreprise!$A16)</f>
        <v>0</v>
      </c>
      <c r="I16" s="12">
        <f>SUMIFS(Résultats!$U:$U,Résultats!$K:$K,Entreprise!I$2,Résultats!$T:$T,Entreprise!$A16)</f>
        <v>0</v>
      </c>
      <c r="J16" s="12">
        <f>SUMIFS(Résultats!$U:$U,Résultats!$K:$K,Entreprise!J$2,Résultats!$T:$T,Entreprise!$A16)</f>
        <v>0</v>
      </c>
      <c r="K16" s="12">
        <f>SUMIFS(Résultats!$U:$U,Résultats!$K:$K,Entreprise!K$2,Résultats!$T:$T,Entreprise!$A16)</f>
        <v>0</v>
      </c>
      <c r="L16" s="12">
        <f>SUMIFS(Résultats!$U:$U,Résultats!$K:$K,Entreprise!L$2,Résultats!$T:$T,Entreprise!$A16)</f>
        <v>0</v>
      </c>
      <c r="M16" s="12">
        <f>SUMIFS(Résultats!$U:$U,Résultats!$K:$K,Entreprise!M$2,Résultats!$T:$T,Entreprise!$A16)</f>
        <v>0</v>
      </c>
      <c r="N16" s="12">
        <f>SUMIFS(Résultats!$U:$U,Résultats!$K:$K,Entreprise!N$2,Résultats!$T:$T,Entreprise!$A16)</f>
        <v>0</v>
      </c>
      <c r="O16" s="12">
        <f>SUMIFS(Résultats!$U:$U,Résultats!$K:$K,Entreprise!O$2,Résultats!$T:$T,Entreprise!$A16)</f>
        <v>0</v>
      </c>
      <c r="P16" s="12">
        <f>SUMIFS(Résultats!$U:$U,Résultats!$K:$K,Entreprise!P$2,Résultats!$T:$T,Entreprise!$A16)</f>
        <v>0</v>
      </c>
      <c r="Q16" s="12">
        <f>SUMIFS(Résultats!$U:$U,Résultats!$K:$K,Entreprise!Q$2,Résultats!$T:$T,Entreprise!$A16)</f>
        <v>0</v>
      </c>
      <c r="R16" s="12">
        <f>SUMIFS(Résultats!$U:$U,Résultats!$K:$K,Entreprise!R$2,Résultats!$T:$T,Entreprise!$A16)</f>
        <v>0</v>
      </c>
      <c r="S16" s="14">
        <f t="shared" si="1"/>
        <v>0</v>
      </c>
    </row>
    <row r="17" spans="1:19" x14ac:dyDescent="0.35">
      <c r="A17" s="12" t="s">
        <v>11</v>
      </c>
      <c r="B17" s="16">
        <f t="shared" si="0"/>
        <v>0</v>
      </c>
      <c r="C17" s="12">
        <f>SUMIFS(Résultats!$U:$U,Résultats!$K:$K,Entreprise!C$2,Résultats!$T:$T,Entreprise!$A17)</f>
        <v>0</v>
      </c>
      <c r="D17" s="12">
        <f>SUMIFS(Résultats!$U:$U,Résultats!$K:$K,Entreprise!D$2,Résultats!$T:$T,Entreprise!$A17)</f>
        <v>0</v>
      </c>
      <c r="E17" s="12">
        <f>SUMIFS(Résultats!$U:$U,Résultats!$K:$K,Entreprise!E$2,Résultats!$T:$T,Entreprise!$A17)</f>
        <v>0</v>
      </c>
      <c r="F17" s="12">
        <f>SUMIFS(Résultats!$U:$U,Résultats!$K:$K,Entreprise!F$2,Résultats!$T:$T,Entreprise!$A17)</f>
        <v>0</v>
      </c>
      <c r="G17" s="12">
        <f>SUMIFS(Résultats!$U:$U,Résultats!$K:$K,Entreprise!G$2,Résultats!$T:$T,Entreprise!$A17)</f>
        <v>0</v>
      </c>
      <c r="H17" s="12">
        <f>SUMIFS(Résultats!$U:$U,Résultats!$K:$K,Entreprise!H$2,Résultats!$T:$T,Entreprise!$A17)</f>
        <v>0</v>
      </c>
      <c r="I17" s="12">
        <f>SUMIFS(Résultats!$U:$U,Résultats!$K:$K,Entreprise!I$2,Résultats!$T:$T,Entreprise!$A17)</f>
        <v>0</v>
      </c>
      <c r="J17" s="12">
        <f>SUMIFS(Résultats!$U:$U,Résultats!$K:$K,Entreprise!J$2,Résultats!$T:$T,Entreprise!$A17)</f>
        <v>0</v>
      </c>
      <c r="K17" s="12">
        <f>SUMIFS(Résultats!$U:$U,Résultats!$K:$K,Entreprise!K$2,Résultats!$T:$T,Entreprise!$A17)</f>
        <v>0</v>
      </c>
      <c r="L17" s="12">
        <f>SUMIFS(Résultats!$U:$U,Résultats!$K:$K,Entreprise!L$2,Résultats!$T:$T,Entreprise!$A17)</f>
        <v>0</v>
      </c>
      <c r="M17" s="12">
        <f>SUMIFS(Résultats!$U:$U,Résultats!$K:$K,Entreprise!M$2,Résultats!$T:$T,Entreprise!$A17)</f>
        <v>0</v>
      </c>
      <c r="N17" s="12">
        <f>SUMIFS(Résultats!$U:$U,Résultats!$K:$K,Entreprise!N$2,Résultats!$T:$T,Entreprise!$A17)</f>
        <v>0</v>
      </c>
      <c r="O17" s="12">
        <f>SUMIFS(Résultats!$U:$U,Résultats!$K:$K,Entreprise!O$2,Résultats!$T:$T,Entreprise!$A17)</f>
        <v>0</v>
      </c>
      <c r="P17" s="12">
        <f>SUMIFS(Résultats!$U:$U,Résultats!$K:$K,Entreprise!P$2,Résultats!$T:$T,Entreprise!$A17)</f>
        <v>0</v>
      </c>
      <c r="Q17" s="12">
        <f>SUMIFS(Résultats!$U:$U,Résultats!$K:$K,Entreprise!Q$2,Résultats!$T:$T,Entreprise!$A17)</f>
        <v>0</v>
      </c>
      <c r="R17" s="12">
        <f>SUMIFS(Résultats!$U:$U,Résultats!$K:$K,Entreprise!R$2,Résultats!$T:$T,Entreprise!$A17)</f>
        <v>0</v>
      </c>
      <c r="S17" s="14">
        <f t="shared" si="1"/>
        <v>0</v>
      </c>
    </row>
    <row r="18" spans="1:19" x14ac:dyDescent="0.35">
      <c r="A18" s="12" t="s">
        <v>7</v>
      </c>
      <c r="B18" s="16">
        <f t="shared" si="0"/>
        <v>0</v>
      </c>
      <c r="C18" s="12">
        <f>SUMIFS(Résultats!$U:$U,Résultats!$K:$K,Entreprise!C$2,Résultats!$T:$T,Entreprise!$A18)</f>
        <v>0</v>
      </c>
      <c r="D18" s="12">
        <f>SUMIFS(Résultats!$U:$U,Résultats!$K:$K,Entreprise!D$2,Résultats!$T:$T,Entreprise!$A18)</f>
        <v>0</v>
      </c>
      <c r="E18" s="12">
        <f>SUMIFS(Résultats!$U:$U,Résultats!$K:$K,Entreprise!E$2,Résultats!$T:$T,Entreprise!$A18)</f>
        <v>0</v>
      </c>
      <c r="F18" s="12">
        <f>SUMIFS(Résultats!$U:$U,Résultats!$K:$K,Entreprise!F$2,Résultats!$T:$T,Entreprise!$A18)</f>
        <v>0</v>
      </c>
      <c r="G18" s="12">
        <f>SUMIFS(Résultats!$U:$U,Résultats!$K:$K,Entreprise!G$2,Résultats!$T:$T,Entreprise!$A18)</f>
        <v>0</v>
      </c>
      <c r="H18" s="12">
        <f>SUMIFS(Résultats!$U:$U,Résultats!$K:$K,Entreprise!H$2,Résultats!$T:$T,Entreprise!$A18)</f>
        <v>0</v>
      </c>
      <c r="I18" s="12">
        <f>SUMIFS(Résultats!$U:$U,Résultats!$K:$K,Entreprise!I$2,Résultats!$T:$T,Entreprise!$A18)</f>
        <v>0</v>
      </c>
      <c r="J18" s="12">
        <f>SUMIFS(Résultats!$U:$U,Résultats!$K:$K,Entreprise!J$2,Résultats!$T:$T,Entreprise!$A18)</f>
        <v>0</v>
      </c>
      <c r="K18" s="12">
        <f>SUMIFS(Résultats!$U:$U,Résultats!$K:$K,Entreprise!K$2,Résultats!$T:$T,Entreprise!$A18)</f>
        <v>0</v>
      </c>
      <c r="L18" s="12">
        <f>SUMIFS(Résultats!$U:$U,Résultats!$K:$K,Entreprise!L$2,Résultats!$T:$T,Entreprise!$A18)</f>
        <v>0</v>
      </c>
      <c r="M18" s="12">
        <f>SUMIFS(Résultats!$U:$U,Résultats!$K:$K,Entreprise!M$2,Résultats!$T:$T,Entreprise!$A18)</f>
        <v>0</v>
      </c>
      <c r="N18" s="12">
        <f>SUMIFS(Résultats!$U:$U,Résultats!$K:$K,Entreprise!N$2,Résultats!$T:$T,Entreprise!$A18)</f>
        <v>0</v>
      </c>
      <c r="O18" s="12">
        <f>SUMIFS(Résultats!$U:$U,Résultats!$K:$K,Entreprise!O$2,Résultats!$T:$T,Entreprise!$A18)</f>
        <v>0</v>
      </c>
      <c r="P18" s="12">
        <f>SUMIFS(Résultats!$U:$U,Résultats!$K:$K,Entreprise!P$2,Résultats!$T:$T,Entreprise!$A18)</f>
        <v>0</v>
      </c>
      <c r="Q18" s="12">
        <f>SUMIFS(Résultats!$U:$U,Résultats!$K:$K,Entreprise!Q$2,Résultats!$T:$T,Entreprise!$A18)</f>
        <v>0</v>
      </c>
      <c r="R18" s="12">
        <f>SUMIFS(Résultats!$U:$U,Résultats!$K:$K,Entreprise!R$2,Résultats!$T:$T,Entreprise!$A18)</f>
        <v>0</v>
      </c>
      <c r="S18" s="14">
        <f t="shared" si="1"/>
        <v>0</v>
      </c>
    </row>
    <row r="19" spans="1:19" x14ac:dyDescent="0.35">
      <c r="A19" s="12" t="s">
        <v>5</v>
      </c>
      <c r="B19" s="16">
        <f t="shared" si="0"/>
        <v>2</v>
      </c>
      <c r="C19" s="12">
        <f>SUMIFS(Résultats!$U:$U,Résultats!$K:$K,Entreprise!C$2,Résultats!$T:$T,Entreprise!$A19)</f>
        <v>13</v>
      </c>
      <c r="D19" s="12">
        <f>SUMIFS(Résultats!$U:$U,Résultats!$K:$K,Entreprise!D$2,Résultats!$T:$T,Entreprise!$A19)</f>
        <v>0</v>
      </c>
      <c r="E19" s="12">
        <f>SUMIFS(Résultats!$U:$U,Résultats!$K:$K,Entreprise!E$2,Résultats!$T:$T,Entreprise!$A19)</f>
        <v>0</v>
      </c>
      <c r="F19" s="12">
        <f>SUMIFS(Résultats!$U:$U,Résultats!$K:$K,Entreprise!F$2,Résultats!$T:$T,Entreprise!$A19)</f>
        <v>0</v>
      </c>
      <c r="G19" s="12">
        <f>SUMIFS(Résultats!$U:$U,Résultats!$K:$K,Entreprise!G$2,Résultats!$T:$T,Entreprise!$A19)</f>
        <v>0</v>
      </c>
      <c r="H19" s="12">
        <f>SUMIFS(Résultats!$U:$U,Résultats!$K:$K,Entreprise!H$2,Résultats!$T:$T,Entreprise!$A19)</f>
        <v>0</v>
      </c>
      <c r="I19" s="12">
        <f>SUMIFS(Résultats!$U:$U,Résultats!$K:$K,Entreprise!I$2,Résultats!$T:$T,Entreprise!$A19)</f>
        <v>3</v>
      </c>
      <c r="J19" s="12">
        <f>SUMIFS(Résultats!$U:$U,Résultats!$K:$K,Entreprise!J$2,Résultats!$T:$T,Entreprise!$A19)</f>
        <v>0</v>
      </c>
      <c r="K19" s="12">
        <f>SUMIFS(Résultats!$U:$U,Résultats!$K:$K,Entreprise!K$2,Résultats!$T:$T,Entreprise!$A19)</f>
        <v>0</v>
      </c>
      <c r="L19" s="12">
        <f>SUMIFS(Résultats!$U:$U,Résultats!$K:$K,Entreprise!L$2,Résultats!$T:$T,Entreprise!$A19)</f>
        <v>0</v>
      </c>
      <c r="M19" s="12">
        <f>SUMIFS(Résultats!$U:$U,Résultats!$K:$K,Entreprise!M$2,Résultats!$T:$T,Entreprise!$A19)</f>
        <v>0</v>
      </c>
      <c r="N19" s="12">
        <f>SUMIFS(Résultats!$U:$U,Résultats!$K:$K,Entreprise!N$2,Résultats!$T:$T,Entreprise!$A19)</f>
        <v>0</v>
      </c>
      <c r="O19" s="12">
        <f>SUMIFS(Résultats!$U:$U,Résultats!$K:$K,Entreprise!O$2,Résultats!$T:$T,Entreprise!$A19)</f>
        <v>0</v>
      </c>
      <c r="P19" s="12">
        <f>SUMIFS(Résultats!$U:$U,Résultats!$K:$K,Entreprise!P$2,Résultats!$T:$T,Entreprise!$A19)</f>
        <v>0</v>
      </c>
      <c r="Q19" s="12">
        <f>SUMIFS(Résultats!$U:$U,Résultats!$K:$K,Entreprise!Q$2,Résultats!$T:$T,Entreprise!$A19)</f>
        <v>0</v>
      </c>
      <c r="R19" s="12">
        <f>SUMIFS(Résultats!$U:$U,Résultats!$K:$K,Entreprise!R$2,Résultats!$T:$T,Entreprise!$A19)</f>
        <v>0</v>
      </c>
      <c r="S19" s="14">
        <f t="shared" si="1"/>
        <v>16</v>
      </c>
    </row>
    <row r="20" spans="1:19" x14ac:dyDescent="0.35">
      <c r="A20" s="12" t="s">
        <v>18</v>
      </c>
      <c r="B20" s="16">
        <f t="shared" si="0"/>
        <v>0</v>
      </c>
      <c r="C20" s="12">
        <f>SUMIFS(Résultats!$U:$U,Résultats!$K:$K,Entreprise!C$2,Résultats!$T:$T,Entreprise!$A20)</f>
        <v>0</v>
      </c>
      <c r="D20" s="12">
        <f>SUMIFS(Résultats!$U:$U,Résultats!$K:$K,Entreprise!D$2,Résultats!$T:$T,Entreprise!$A20)</f>
        <v>0</v>
      </c>
      <c r="E20" s="12">
        <f>SUMIFS(Résultats!$U:$U,Résultats!$K:$K,Entreprise!E$2,Résultats!$T:$T,Entreprise!$A20)</f>
        <v>0</v>
      </c>
      <c r="F20" s="12">
        <f>SUMIFS(Résultats!$U:$U,Résultats!$K:$K,Entreprise!F$2,Résultats!$T:$T,Entreprise!$A20)</f>
        <v>0</v>
      </c>
      <c r="G20" s="12">
        <f>SUMIFS(Résultats!$U:$U,Résultats!$K:$K,Entreprise!G$2,Résultats!$T:$T,Entreprise!$A20)</f>
        <v>0</v>
      </c>
      <c r="H20" s="12">
        <f>SUMIFS(Résultats!$U:$U,Résultats!$K:$K,Entreprise!H$2,Résultats!$T:$T,Entreprise!$A20)</f>
        <v>0</v>
      </c>
      <c r="I20" s="12">
        <f>SUMIFS(Résultats!$U:$U,Résultats!$K:$K,Entreprise!I$2,Résultats!$T:$T,Entreprise!$A20)</f>
        <v>0</v>
      </c>
      <c r="J20" s="12">
        <f>SUMIFS(Résultats!$U:$U,Résultats!$K:$K,Entreprise!J$2,Résultats!$T:$T,Entreprise!$A20)</f>
        <v>0</v>
      </c>
      <c r="K20" s="12">
        <f>SUMIFS(Résultats!$U:$U,Résultats!$K:$K,Entreprise!K$2,Résultats!$T:$T,Entreprise!$A20)</f>
        <v>0</v>
      </c>
      <c r="L20" s="12">
        <f>SUMIFS(Résultats!$U:$U,Résultats!$K:$K,Entreprise!L$2,Résultats!$T:$T,Entreprise!$A20)</f>
        <v>0</v>
      </c>
      <c r="M20" s="12">
        <f>SUMIFS(Résultats!$U:$U,Résultats!$K:$K,Entreprise!M$2,Résultats!$T:$T,Entreprise!$A20)</f>
        <v>0</v>
      </c>
      <c r="N20" s="12">
        <f>SUMIFS(Résultats!$U:$U,Résultats!$K:$K,Entreprise!N$2,Résultats!$T:$T,Entreprise!$A20)</f>
        <v>0</v>
      </c>
      <c r="O20" s="12">
        <f>SUMIFS(Résultats!$U:$U,Résultats!$K:$K,Entreprise!O$2,Résultats!$T:$T,Entreprise!$A20)</f>
        <v>0</v>
      </c>
      <c r="P20" s="12">
        <f>SUMIFS(Résultats!$U:$U,Résultats!$K:$K,Entreprise!P$2,Résultats!$T:$T,Entreprise!$A20)</f>
        <v>0</v>
      </c>
      <c r="Q20" s="12">
        <f>SUMIFS(Résultats!$U:$U,Résultats!$K:$K,Entreprise!Q$2,Résultats!$T:$T,Entreprise!$A20)</f>
        <v>0</v>
      </c>
      <c r="R20" s="12">
        <f>SUMIFS(Résultats!$U:$U,Résultats!$K:$K,Entreprise!R$2,Résultats!$T:$T,Entreprise!$A20)</f>
        <v>0</v>
      </c>
      <c r="S20" s="14">
        <f t="shared" si="1"/>
        <v>0</v>
      </c>
    </row>
    <row r="21" spans="1:19" x14ac:dyDescent="0.35">
      <c r="A21" s="12" t="s">
        <v>16</v>
      </c>
      <c r="B21" s="16">
        <f t="shared" si="0"/>
        <v>0</v>
      </c>
      <c r="C21" s="12">
        <f>SUMIFS(Résultats!$U:$U,Résultats!$K:$K,Entreprise!C$2,Résultats!$T:$T,Entreprise!$A21)</f>
        <v>0</v>
      </c>
      <c r="D21" s="12">
        <f>SUMIFS(Résultats!$U:$U,Résultats!$K:$K,Entreprise!D$2,Résultats!$T:$T,Entreprise!$A21)</f>
        <v>0</v>
      </c>
      <c r="E21" s="12">
        <f>SUMIFS(Résultats!$U:$U,Résultats!$K:$K,Entreprise!E$2,Résultats!$T:$T,Entreprise!$A21)</f>
        <v>0</v>
      </c>
      <c r="F21" s="12">
        <f>SUMIFS(Résultats!$U:$U,Résultats!$K:$K,Entreprise!F$2,Résultats!$T:$T,Entreprise!$A21)</f>
        <v>0</v>
      </c>
      <c r="G21" s="12">
        <f>SUMIFS(Résultats!$U:$U,Résultats!$K:$K,Entreprise!G$2,Résultats!$T:$T,Entreprise!$A21)</f>
        <v>0</v>
      </c>
      <c r="H21" s="12">
        <f>SUMIFS(Résultats!$U:$U,Résultats!$K:$K,Entreprise!H$2,Résultats!$T:$T,Entreprise!$A21)</f>
        <v>0</v>
      </c>
      <c r="I21" s="12">
        <f>SUMIFS(Résultats!$U:$U,Résultats!$K:$K,Entreprise!I$2,Résultats!$T:$T,Entreprise!$A21)</f>
        <v>0</v>
      </c>
      <c r="J21" s="12">
        <f>SUMIFS(Résultats!$U:$U,Résultats!$K:$K,Entreprise!J$2,Résultats!$T:$T,Entreprise!$A21)</f>
        <v>0</v>
      </c>
      <c r="K21" s="12">
        <f>SUMIFS(Résultats!$U:$U,Résultats!$K:$K,Entreprise!K$2,Résultats!$T:$T,Entreprise!$A21)</f>
        <v>0</v>
      </c>
      <c r="L21" s="12">
        <f>SUMIFS(Résultats!$U:$U,Résultats!$K:$K,Entreprise!L$2,Résultats!$T:$T,Entreprise!$A21)</f>
        <v>0</v>
      </c>
      <c r="M21" s="12">
        <f>SUMIFS(Résultats!$U:$U,Résultats!$K:$K,Entreprise!M$2,Résultats!$T:$T,Entreprise!$A21)</f>
        <v>0</v>
      </c>
      <c r="N21" s="12">
        <f>SUMIFS(Résultats!$U:$U,Résultats!$K:$K,Entreprise!N$2,Résultats!$T:$T,Entreprise!$A21)</f>
        <v>0</v>
      </c>
      <c r="O21" s="12">
        <f>SUMIFS(Résultats!$U:$U,Résultats!$K:$K,Entreprise!O$2,Résultats!$T:$T,Entreprise!$A21)</f>
        <v>0</v>
      </c>
      <c r="P21" s="12">
        <f>SUMIFS(Résultats!$U:$U,Résultats!$K:$K,Entreprise!P$2,Résultats!$T:$T,Entreprise!$A21)</f>
        <v>0</v>
      </c>
      <c r="Q21" s="12">
        <f>SUMIFS(Résultats!$U:$U,Résultats!$K:$K,Entreprise!Q$2,Résultats!$T:$T,Entreprise!$A21)</f>
        <v>0</v>
      </c>
      <c r="R21" s="12">
        <f>SUMIFS(Résultats!$U:$U,Résultats!$K:$K,Entreprise!R$2,Résultats!$T:$T,Entreprise!$A21)</f>
        <v>0</v>
      </c>
      <c r="S21" s="14">
        <f t="shared" si="1"/>
        <v>0</v>
      </c>
    </row>
    <row r="22" spans="1:19" x14ac:dyDescent="0.35">
      <c r="A22" s="12" t="s">
        <v>26</v>
      </c>
      <c r="B22" s="16">
        <f t="shared" si="0"/>
        <v>0</v>
      </c>
      <c r="C22" s="12">
        <f>SUMIFS(Résultats!$U:$U,Résultats!$K:$K,Entreprise!C$2,Résultats!$T:$T,Entreprise!$A22)</f>
        <v>0</v>
      </c>
      <c r="D22" s="12">
        <f>SUMIFS(Résultats!$U:$U,Résultats!$K:$K,Entreprise!D$2,Résultats!$T:$T,Entreprise!$A22)</f>
        <v>0</v>
      </c>
      <c r="E22" s="12">
        <f>SUMIFS(Résultats!$U:$U,Résultats!$K:$K,Entreprise!E$2,Résultats!$T:$T,Entreprise!$A22)</f>
        <v>0</v>
      </c>
      <c r="F22" s="12">
        <f>SUMIFS(Résultats!$U:$U,Résultats!$K:$K,Entreprise!F$2,Résultats!$T:$T,Entreprise!$A22)</f>
        <v>0</v>
      </c>
      <c r="G22" s="12">
        <f>SUMIFS(Résultats!$U:$U,Résultats!$K:$K,Entreprise!G$2,Résultats!$T:$T,Entreprise!$A22)</f>
        <v>0</v>
      </c>
      <c r="H22" s="12">
        <f>SUMIFS(Résultats!$U:$U,Résultats!$K:$K,Entreprise!H$2,Résultats!$T:$T,Entreprise!$A22)</f>
        <v>0</v>
      </c>
      <c r="I22" s="12">
        <f>SUMIFS(Résultats!$U:$U,Résultats!$K:$K,Entreprise!I$2,Résultats!$T:$T,Entreprise!$A22)</f>
        <v>0</v>
      </c>
      <c r="J22" s="12">
        <f>SUMIFS(Résultats!$U:$U,Résultats!$K:$K,Entreprise!J$2,Résultats!$T:$T,Entreprise!$A22)</f>
        <v>0</v>
      </c>
      <c r="K22" s="12">
        <f>SUMIFS(Résultats!$U:$U,Résultats!$K:$K,Entreprise!K$2,Résultats!$T:$T,Entreprise!$A22)</f>
        <v>0</v>
      </c>
      <c r="L22" s="12">
        <f>SUMIFS(Résultats!$U:$U,Résultats!$K:$K,Entreprise!L$2,Résultats!$T:$T,Entreprise!$A22)</f>
        <v>0</v>
      </c>
      <c r="M22" s="12">
        <f>SUMIFS(Résultats!$U:$U,Résultats!$K:$K,Entreprise!M$2,Résultats!$T:$T,Entreprise!$A22)</f>
        <v>0</v>
      </c>
      <c r="N22" s="12">
        <f>SUMIFS(Résultats!$U:$U,Résultats!$K:$K,Entreprise!N$2,Résultats!$T:$T,Entreprise!$A22)</f>
        <v>0</v>
      </c>
      <c r="O22" s="12">
        <f>SUMIFS(Résultats!$U:$U,Résultats!$K:$K,Entreprise!O$2,Résultats!$T:$T,Entreprise!$A22)</f>
        <v>0</v>
      </c>
      <c r="P22" s="12">
        <f>SUMIFS(Résultats!$U:$U,Résultats!$K:$K,Entreprise!P$2,Résultats!$T:$T,Entreprise!$A22)</f>
        <v>0</v>
      </c>
      <c r="Q22" s="12">
        <f>SUMIFS(Résultats!$U:$U,Résultats!$K:$K,Entreprise!Q$2,Résultats!$T:$T,Entreprise!$A22)</f>
        <v>0</v>
      </c>
      <c r="R22" s="12">
        <f>SUMIFS(Résultats!$U:$U,Résultats!$K:$K,Entreprise!R$2,Résultats!$T:$T,Entreprise!$A22)</f>
        <v>0</v>
      </c>
      <c r="S22" s="14">
        <f t="shared" si="1"/>
        <v>0</v>
      </c>
    </row>
    <row r="23" spans="1:19" x14ac:dyDescent="0.35">
      <c r="A23" s="12" t="s">
        <v>8</v>
      </c>
      <c r="B23" s="16">
        <f t="shared" si="0"/>
        <v>0</v>
      </c>
      <c r="C23" s="12">
        <f>SUMIFS(Résultats!$U:$U,Résultats!$K:$K,Entreprise!C$2,Résultats!$T:$T,Entreprise!$A23)</f>
        <v>0</v>
      </c>
      <c r="D23" s="12">
        <f>SUMIFS(Résultats!$U:$U,Résultats!$K:$K,Entreprise!D$2,Résultats!$T:$T,Entreprise!$A23)</f>
        <v>0</v>
      </c>
      <c r="E23" s="12">
        <f>SUMIFS(Résultats!$U:$U,Résultats!$K:$K,Entreprise!E$2,Résultats!$T:$T,Entreprise!$A23)</f>
        <v>0</v>
      </c>
      <c r="F23" s="12">
        <f>SUMIFS(Résultats!$U:$U,Résultats!$K:$K,Entreprise!F$2,Résultats!$T:$T,Entreprise!$A23)</f>
        <v>0</v>
      </c>
      <c r="G23" s="12">
        <f>SUMIFS(Résultats!$U:$U,Résultats!$K:$K,Entreprise!G$2,Résultats!$T:$T,Entreprise!$A23)</f>
        <v>0</v>
      </c>
      <c r="H23" s="12">
        <f>SUMIFS(Résultats!$U:$U,Résultats!$K:$K,Entreprise!H$2,Résultats!$T:$T,Entreprise!$A23)</f>
        <v>0</v>
      </c>
      <c r="I23" s="12">
        <f>SUMIFS(Résultats!$U:$U,Résultats!$K:$K,Entreprise!I$2,Résultats!$T:$T,Entreprise!$A23)</f>
        <v>0</v>
      </c>
      <c r="J23" s="12">
        <f>SUMIFS(Résultats!$U:$U,Résultats!$K:$K,Entreprise!J$2,Résultats!$T:$T,Entreprise!$A23)</f>
        <v>0</v>
      </c>
      <c r="K23" s="12">
        <f>SUMIFS(Résultats!$U:$U,Résultats!$K:$K,Entreprise!K$2,Résultats!$T:$T,Entreprise!$A23)</f>
        <v>0</v>
      </c>
      <c r="L23" s="12">
        <f>SUMIFS(Résultats!$U:$U,Résultats!$K:$K,Entreprise!L$2,Résultats!$T:$T,Entreprise!$A23)</f>
        <v>0</v>
      </c>
      <c r="M23" s="12">
        <f>SUMIFS(Résultats!$U:$U,Résultats!$K:$K,Entreprise!M$2,Résultats!$T:$T,Entreprise!$A23)</f>
        <v>0</v>
      </c>
      <c r="N23" s="12">
        <f>SUMIFS(Résultats!$U:$U,Résultats!$K:$K,Entreprise!N$2,Résultats!$T:$T,Entreprise!$A23)</f>
        <v>0</v>
      </c>
      <c r="O23" s="12">
        <f>SUMIFS(Résultats!$U:$U,Résultats!$K:$K,Entreprise!O$2,Résultats!$T:$T,Entreprise!$A23)</f>
        <v>0</v>
      </c>
      <c r="P23" s="12">
        <f>SUMIFS(Résultats!$U:$U,Résultats!$K:$K,Entreprise!P$2,Résultats!$T:$T,Entreprise!$A23)</f>
        <v>0</v>
      </c>
      <c r="Q23" s="12">
        <f>SUMIFS(Résultats!$U:$U,Résultats!$K:$K,Entreprise!Q$2,Résultats!$T:$T,Entreprise!$A23)</f>
        <v>0</v>
      </c>
      <c r="R23" s="12">
        <f>SUMIFS(Résultats!$U:$U,Résultats!$K:$K,Entreprise!R$2,Résultats!$T:$T,Entreprise!$A23)</f>
        <v>0</v>
      </c>
      <c r="S23" s="14">
        <f t="shared" si="1"/>
        <v>0</v>
      </c>
    </row>
    <row r="24" spans="1:19" x14ac:dyDescent="0.35">
      <c r="A24" s="12" t="s">
        <v>23</v>
      </c>
      <c r="B24" s="16">
        <f t="shared" si="0"/>
        <v>10</v>
      </c>
      <c r="C24" s="12">
        <f>SUMIFS(Résultats!$U:$U,Résultats!$K:$K,Entreprise!C$2,Résultats!$T:$T,Entreprise!$A24)</f>
        <v>9</v>
      </c>
      <c r="D24" s="12">
        <f>SUMIFS(Résultats!$U:$U,Résultats!$K:$K,Entreprise!D$2,Résultats!$T:$T,Entreprise!$A24)</f>
        <v>8</v>
      </c>
      <c r="E24" s="12">
        <f>SUMIFS(Résultats!$U:$U,Résultats!$K:$K,Entreprise!E$2,Résultats!$T:$T,Entreprise!$A24)</f>
        <v>7</v>
      </c>
      <c r="F24" s="12">
        <f>SUMIFS(Résultats!$U:$U,Résultats!$K:$K,Entreprise!F$2,Résultats!$T:$T,Entreprise!$A24)</f>
        <v>33</v>
      </c>
      <c r="G24" s="12">
        <f>SUMIFS(Résultats!$U:$U,Résultats!$K:$K,Entreprise!G$2,Résultats!$T:$T,Entreprise!$A24)</f>
        <v>6</v>
      </c>
      <c r="H24" s="12">
        <f>SUMIFS(Résultats!$U:$U,Résultats!$K:$K,Entreprise!H$2,Résultats!$T:$T,Entreprise!$A24)</f>
        <v>10</v>
      </c>
      <c r="I24" s="12">
        <f>SUMIFS(Résultats!$U:$U,Résultats!$K:$K,Entreprise!I$2,Résultats!$T:$T,Entreprise!$A24)</f>
        <v>0</v>
      </c>
      <c r="J24" s="12">
        <f>SUMIFS(Résultats!$U:$U,Résultats!$K:$K,Entreprise!J$2,Résultats!$T:$T,Entreprise!$A24)</f>
        <v>12</v>
      </c>
      <c r="K24" s="12">
        <f>SUMIFS(Résultats!$U:$U,Résultats!$K:$K,Entreprise!K$2,Résultats!$T:$T,Entreprise!$A24)</f>
        <v>9</v>
      </c>
      <c r="L24" s="12">
        <f>SUMIFS(Résultats!$U:$U,Résultats!$K:$K,Entreprise!L$2,Résultats!$T:$T,Entreprise!$A24)</f>
        <v>5</v>
      </c>
      <c r="M24" s="12">
        <f>SUMIFS(Résultats!$U:$U,Résultats!$K:$K,Entreprise!M$2,Résultats!$T:$T,Entreprise!$A24)</f>
        <v>0</v>
      </c>
      <c r="N24" s="12">
        <f>SUMIFS(Résultats!$U:$U,Résultats!$K:$K,Entreprise!N$2,Résultats!$T:$T,Entreprise!$A24)</f>
        <v>7</v>
      </c>
      <c r="O24" s="12">
        <f>SUMIFS(Résultats!$U:$U,Résultats!$K:$K,Entreprise!O$2,Résultats!$T:$T,Entreprise!$A24)</f>
        <v>0</v>
      </c>
      <c r="P24" s="12">
        <f>SUMIFS(Résultats!$U:$U,Résultats!$K:$K,Entreprise!P$2,Résultats!$T:$T,Entreprise!$A24)</f>
        <v>0</v>
      </c>
      <c r="Q24" s="12">
        <f>SUMIFS(Résultats!$U:$U,Résultats!$K:$K,Entreprise!Q$2,Résultats!$T:$T,Entreprise!$A24)</f>
        <v>0</v>
      </c>
      <c r="R24" s="12">
        <f>SUMIFS(Résultats!$U:$U,Résultats!$K:$K,Entreprise!R$2,Résultats!$T:$T,Entreprise!$A24)</f>
        <v>0</v>
      </c>
      <c r="S24" s="14">
        <f t="shared" si="1"/>
        <v>106</v>
      </c>
    </row>
    <row r="25" spans="1:19" x14ac:dyDescent="0.35">
      <c r="A25" s="12" t="s">
        <v>27</v>
      </c>
      <c r="B25" s="16">
        <f t="shared" si="0"/>
        <v>0</v>
      </c>
      <c r="C25" s="12">
        <f>SUMIFS(Résultats!$U:$U,Résultats!$K:$K,Entreprise!C$2,Résultats!$T:$T,Entreprise!$A25)</f>
        <v>0</v>
      </c>
      <c r="D25" s="12">
        <f>SUMIFS(Résultats!$U:$U,Résultats!$K:$K,Entreprise!D$2,Résultats!$T:$T,Entreprise!$A25)</f>
        <v>0</v>
      </c>
      <c r="E25" s="12">
        <f>SUMIFS(Résultats!$U:$U,Résultats!$K:$K,Entreprise!E$2,Résultats!$T:$T,Entreprise!$A25)</f>
        <v>0</v>
      </c>
      <c r="F25" s="12">
        <f>SUMIFS(Résultats!$U:$U,Résultats!$K:$K,Entreprise!F$2,Résultats!$T:$T,Entreprise!$A25)</f>
        <v>0</v>
      </c>
      <c r="G25" s="12">
        <f>SUMIFS(Résultats!$U:$U,Résultats!$K:$K,Entreprise!G$2,Résultats!$T:$T,Entreprise!$A25)</f>
        <v>0</v>
      </c>
      <c r="H25" s="12">
        <f>SUMIFS(Résultats!$U:$U,Résultats!$K:$K,Entreprise!H$2,Résultats!$T:$T,Entreprise!$A25)</f>
        <v>0</v>
      </c>
      <c r="I25" s="12">
        <f>SUMIFS(Résultats!$U:$U,Résultats!$K:$K,Entreprise!I$2,Résultats!$T:$T,Entreprise!$A25)</f>
        <v>0</v>
      </c>
      <c r="J25" s="12">
        <f>SUMIFS(Résultats!$U:$U,Résultats!$K:$K,Entreprise!J$2,Résultats!$T:$T,Entreprise!$A25)</f>
        <v>0</v>
      </c>
      <c r="K25" s="12">
        <f>SUMIFS(Résultats!$U:$U,Résultats!$K:$K,Entreprise!K$2,Résultats!$T:$T,Entreprise!$A25)</f>
        <v>0</v>
      </c>
      <c r="L25" s="12">
        <f>SUMIFS(Résultats!$U:$U,Résultats!$K:$K,Entreprise!L$2,Résultats!$T:$T,Entreprise!$A25)</f>
        <v>0</v>
      </c>
      <c r="M25" s="12">
        <f>SUMIFS(Résultats!$U:$U,Résultats!$K:$K,Entreprise!M$2,Résultats!$T:$T,Entreprise!$A25)</f>
        <v>0</v>
      </c>
      <c r="N25" s="12">
        <f>SUMIFS(Résultats!$U:$U,Résultats!$K:$K,Entreprise!N$2,Résultats!$T:$T,Entreprise!$A25)</f>
        <v>0</v>
      </c>
      <c r="O25" s="12">
        <f>SUMIFS(Résultats!$U:$U,Résultats!$K:$K,Entreprise!O$2,Résultats!$T:$T,Entreprise!$A25)</f>
        <v>0</v>
      </c>
      <c r="P25" s="12">
        <f>SUMIFS(Résultats!$U:$U,Résultats!$K:$K,Entreprise!P$2,Résultats!$T:$T,Entreprise!$A25)</f>
        <v>0</v>
      </c>
      <c r="Q25" s="12">
        <f>SUMIFS(Résultats!$U:$U,Résultats!$K:$K,Entreprise!Q$2,Résultats!$T:$T,Entreprise!$A25)</f>
        <v>0</v>
      </c>
      <c r="R25" s="12">
        <f>SUMIFS(Résultats!$U:$U,Résultats!$K:$K,Entreprise!R$2,Résultats!$T:$T,Entreprise!$A25)</f>
        <v>0</v>
      </c>
      <c r="S25" s="14">
        <f t="shared" si="1"/>
        <v>0</v>
      </c>
    </row>
    <row r="26" spans="1:19" x14ac:dyDescent="0.35">
      <c r="A26" s="12" t="s">
        <v>3</v>
      </c>
      <c r="B26" s="16">
        <f t="shared" si="0"/>
        <v>0</v>
      </c>
      <c r="C26" s="12">
        <f>SUMIFS(Résultats!$U:$U,Résultats!$K:$K,Entreprise!C$2,Résultats!$T:$T,Entreprise!$A26)</f>
        <v>0</v>
      </c>
      <c r="D26" s="12">
        <f>SUMIFS(Résultats!$U:$U,Résultats!$K:$K,Entreprise!D$2,Résultats!$T:$T,Entreprise!$A26)</f>
        <v>0</v>
      </c>
      <c r="E26" s="12">
        <f>SUMIFS(Résultats!$U:$U,Résultats!$K:$K,Entreprise!E$2,Résultats!$T:$T,Entreprise!$A26)</f>
        <v>0</v>
      </c>
      <c r="F26" s="12">
        <f>SUMIFS(Résultats!$U:$U,Résultats!$K:$K,Entreprise!F$2,Résultats!$T:$T,Entreprise!$A26)</f>
        <v>0</v>
      </c>
      <c r="G26" s="12">
        <f>SUMIFS(Résultats!$U:$U,Résultats!$K:$K,Entreprise!G$2,Résultats!$T:$T,Entreprise!$A26)</f>
        <v>0</v>
      </c>
      <c r="H26" s="12">
        <f>SUMIFS(Résultats!$U:$U,Résultats!$K:$K,Entreprise!H$2,Résultats!$T:$T,Entreprise!$A26)</f>
        <v>0</v>
      </c>
      <c r="I26" s="12">
        <f>SUMIFS(Résultats!$U:$U,Résultats!$K:$K,Entreprise!I$2,Résultats!$T:$T,Entreprise!$A26)</f>
        <v>0</v>
      </c>
      <c r="J26" s="12">
        <f>SUMIFS(Résultats!$U:$U,Résultats!$K:$K,Entreprise!J$2,Résultats!$T:$T,Entreprise!$A26)</f>
        <v>0</v>
      </c>
      <c r="K26" s="12">
        <f>SUMIFS(Résultats!$U:$U,Résultats!$K:$K,Entreprise!K$2,Résultats!$T:$T,Entreprise!$A26)</f>
        <v>0</v>
      </c>
      <c r="L26" s="12">
        <f>SUMIFS(Résultats!$U:$U,Résultats!$K:$K,Entreprise!L$2,Résultats!$T:$T,Entreprise!$A26)</f>
        <v>0</v>
      </c>
      <c r="M26" s="12">
        <f>SUMIFS(Résultats!$U:$U,Résultats!$K:$K,Entreprise!M$2,Résultats!$T:$T,Entreprise!$A26)</f>
        <v>0</v>
      </c>
      <c r="N26" s="12">
        <f>SUMIFS(Résultats!$U:$U,Résultats!$K:$K,Entreprise!N$2,Résultats!$T:$T,Entreprise!$A26)</f>
        <v>0</v>
      </c>
      <c r="O26" s="12">
        <f>SUMIFS(Résultats!$U:$U,Résultats!$K:$K,Entreprise!O$2,Résultats!$T:$T,Entreprise!$A26)</f>
        <v>0</v>
      </c>
      <c r="P26" s="12">
        <f>SUMIFS(Résultats!$U:$U,Résultats!$K:$K,Entreprise!P$2,Résultats!$T:$T,Entreprise!$A26)</f>
        <v>0</v>
      </c>
      <c r="Q26" s="12">
        <f>SUMIFS(Résultats!$U:$U,Résultats!$K:$K,Entreprise!Q$2,Résultats!$T:$T,Entreprise!$A26)</f>
        <v>0</v>
      </c>
      <c r="R26" s="12">
        <f>SUMIFS(Résultats!$U:$U,Résultats!$K:$K,Entreprise!R$2,Résultats!$T:$T,Entreprise!$A26)</f>
        <v>0</v>
      </c>
      <c r="S26" s="14">
        <f t="shared" si="1"/>
        <v>0</v>
      </c>
    </row>
    <row r="27" spans="1:19" x14ac:dyDescent="0.35">
      <c r="A27" s="12" t="s">
        <v>9</v>
      </c>
      <c r="B27" s="16">
        <f t="shared" si="0"/>
        <v>0</v>
      </c>
      <c r="C27" s="12">
        <f>SUMIFS(Résultats!$U:$U,Résultats!$K:$K,Entreprise!C$2,Résultats!$T:$T,Entreprise!$A27)</f>
        <v>0</v>
      </c>
      <c r="D27" s="12">
        <f>SUMIFS(Résultats!$U:$U,Résultats!$K:$K,Entreprise!D$2,Résultats!$T:$T,Entreprise!$A27)</f>
        <v>0</v>
      </c>
      <c r="E27" s="12">
        <f>SUMIFS(Résultats!$U:$U,Résultats!$K:$K,Entreprise!E$2,Résultats!$T:$T,Entreprise!$A27)</f>
        <v>0</v>
      </c>
      <c r="F27" s="12">
        <f>SUMIFS(Résultats!$U:$U,Résultats!$K:$K,Entreprise!F$2,Résultats!$T:$T,Entreprise!$A27)</f>
        <v>0</v>
      </c>
      <c r="G27" s="12">
        <f>SUMIFS(Résultats!$U:$U,Résultats!$K:$K,Entreprise!G$2,Résultats!$T:$T,Entreprise!$A27)</f>
        <v>0</v>
      </c>
      <c r="H27" s="12">
        <f>SUMIFS(Résultats!$U:$U,Résultats!$K:$K,Entreprise!H$2,Résultats!$T:$T,Entreprise!$A27)</f>
        <v>0</v>
      </c>
      <c r="I27" s="12">
        <f>SUMIFS(Résultats!$U:$U,Résultats!$K:$K,Entreprise!I$2,Résultats!$T:$T,Entreprise!$A27)</f>
        <v>0</v>
      </c>
      <c r="J27" s="12">
        <f>SUMIFS(Résultats!$U:$U,Résultats!$K:$K,Entreprise!J$2,Résultats!$T:$T,Entreprise!$A27)</f>
        <v>0</v>
      </c>
      <c r="K27" s="12">
        <f>SUMIFS(Résultats!$U:$U,Résultats!$K:$K,Entreprise!K$2,Résultats!$T:$T,Entreprise!$A27)</f>
        <v>0</v>
      </c>
      <c r="L27" s="12">
        <f>SUMIFS(Résultats!$U:$U,Résultats!$K:$K,Entreprise!L$2,Résultats!$T:$T,Entreprise!$A27)</f>
        <v>0</v>
      </c>
      <c r="M27" s="12">
        <f>SUMIFS(Résultats!$U:$U,Résultats!$K:$K,Entreprise!M$2,Résultats!$T:$T,Entreprise!$A27)</f>
        <v>0</v>
      </c>
      <c r="N27" s="12">
        <f>SUMIFS(Résultats!$U:$U,Résultats!$K:$K,Entreprise!N$2,Résultats!$T:$T,Entreprise!$A27)</f>
        <v>0</v>
      </c>
      <c r="O27" s="12">
        <f>SUMIFS(Résultats!$U:$U,Résultats!$K:$K,Entreprise!O$2,Résultats!$T:$T,Entreprise!$A27)</f>
        <v>0</v>
      </c>
      <c r="P27" s="12">
        <f>SUMIFS(Résultats!$U:$U,Résultats!$K:$K,Entreprise!P$2,Résultats!$T:$T,Entreprise!$A27)</f>
        <v>0</v>
      </c>
      <c r="Q27" s="12">
        <f>SUMIFS(Résultats!$U:$U,Résultats!$K:$K,Entreprise!Q$2,Résultats!$T:$T,Entreprise!$A27)</f>
        <v>0</v>
      </c>
      <c r="R27" s="12">
        <f>SUMIFS(Résultats!$U:$U,Résultats!$K:$K,Entreprise!R$2,Résultats!$T:$T,Entreprise!$A27)</f>
        <v>0</v>
      </c>
      <c r="S27" s="14">
        <f t="shared" si="1"/>
        <v>0</v>
      </c>
    </row>
    <row r="28" spans="1:19" x14ac:dyDescent="0.35">
      <c r="A28" s="12" t="s">
        <v>29</v>
      </c>
      <c r="B28" s="16">
        <f t="shared" si="0"/>
        <v>1</v>
      </c>
      <c r="C28" s="12">
        <f>SUMIFS(Résultats!$U:$U,Résultats!$K:$K,Entreprise!C$2,Résultats!$T:$T,Entreprise!$A28)</f>
        <v>0</v>
      </c>
      <c r="D28" s="12">
        <f>SUMIFS(Résultats!$U:$U,Résultats!$K:$K,Entreprise!D$2,Résultats!$T:$T,Entreprise!$A28)</f>
        <v>0</v>
      </c>
      <c r="E28" s="12">
        <f>SUMIFS(Résultats!$U:$U,Résultats!$K:$K,Entreprise!E$2,Résultats!$T:$T,Entreprise!$A28)</f>
        <v>0</v>
      </c>
      <c r="F28" s="12">
        <f>SUMIFS(Résultats!$U:$U,Résultats!$K:$K,Entreprise!F$2,Résultats!$T:$T,Entreprise!$A28)</f>
        <v>3</v>
      </c>
      <c r="G28" s="12">
        <f>SUMIFS(Résultats!$U:$U,Résultats!$K:$K,Entreprise!G$2,Résultats!$T:$T,Entreprise!$A28)</f>
        <v>0</v>
      </c>
      <c r="H28" s="12">
        <f>SUMIFS(Résultats!$U:$U,Résultats!$K:$K,Entreprise!H$2,Résultats!$T:$T,Entreprise!$A28)</f>
        <v>0</v>
      </c>
      <c r="I28" s="12">
        <f>SUMIFS(Résultats!$U:$U,Résultats!$K:$K,Entreprise!I$2,Résultats!$T:$T,Entreprise!$A28)</f>
        <v>0</v>
      </c>
      <c r="J28" s="12">
        <f>SUMIFS(Résultats!$U:$U,Résultats!$K:$K,Entreprise!J$2,Résultats!$T:$T,Entreprise!$A28)</f>
        <v>0</v>
      </c>
      <c r="K28" s="12">
        <f>SUMIFS(Résultats!$U:$U,Résultats!$K:$K,Entreprise!K$2,Résultats!$T:$T,Entreprise!$A28)</f>
        <v>0</v>
      </c>
      <c r="L28" s="12">
        <f>SUMIFS(Résultats!$U:$U,Résultats!$K:$K,Entreprise!L$2,Résultats!$T:$T,Entreprise!$A28)</f>
        <v>0</v>
      </c>
      <c r="M28" s="12">
        <f>SUMIFS(Résultats!$U:$U,Résultats!$K:$K,Entreprise!M$2,Résultats!$T:$T,Entreprise!$A28)</f>
        <v>0</v>
      </c>
      <c r="N28" s="12">
        <f>SUMIFS(Résultats!$U:$U,Résultats!$K:$K,Entreprise!N$2,Résultats!$T:$T,Entreprise!$A28)</f>
        <v>0</v>
      </c>
      <c r="O28" s="12">
        <f>SUMIFS(Résultats!$U:$U,Résultats!$K:$K,Entreprise!O$2,Résultats!$T:$T,Entreprise!$A28)</f>
        <v>0</v>
      </c>
      <c r="P28" s="12">
        <f>SUMIFS(Résultats!$U:$U,Résultats!$K:$K,Entreprise!P$2,Résultats!$T:$T,Entreprise!$A28)</f>
        <v>0</v>
      </c>
      <c r="Q28" s="12">
        <f>SUMIFS(Résultats!$U:$U,Résultats!$K:$K,Entreprise!Q$2,Résultats!$T:$T,Entreprise!$A28)</f>
        <v>0</v>
      </c>
      <c r="R28" s="12">
        <f>SUMIFS(Résultats!$U:$U,Résultats!$K:$K,Entreprise!R$2,Résultats!$T:$T,Entreprise!$A28)</f>
        <v>0</v>
      </c>
      <c r="S28" s="14">
        <f t="shared" si="1"/>
        <v>3</v>
      </c>
    </row>
    <row r="29" spans="1:19" x14ac:dyDescent="0.35">
      <c r="A29" s="12" t="s">
        <v>19</v>
      </c>
      <c r="B29" s="16">
        <f t="shared" si="0"/>
        <v>5</v>
      </c>
      <c r="C29" s="12">
        <f>SUMIFS(Résultats!$U:$U,Résultats!$K:$K,Entreprise!C$2,Résultats!$T:$T,Entreprise!$A29)</f>
        <v>0</v>
      </c>
      <c r="D29" s="12">
        <f>SUMIFS(Résultats!$U:$U,Résultats!$K:$K,Entreprise!D$2,Résultats!$T:$T,Entreprise!$A29)</f>
        <v>10</v>
      </c>
      <c r="E29" s="12">
        <f>SUMIFS(Résultats!$U:$U,Résultats!$K:$K,Entreprise!E$2,Résultats!$T:$T,Entreprise!$A29)</f>
        <v>0</v>
      </c>
      <c r="F29" s="12">
        <f>SUMIFS(Résultats!$U:$U,Résultats!$K:$K,Entreprise!F$2,Résultats!$T:$T,Entreprise!$A29)</f>
        <v>4</v>
      </c>
      <c r="G29" s="12">
        <f>SUMIFS(Résultats!$U:$U,Résultats!$K:$K,Entreprise!G$2,Résultats!$T:$T,Entreprise!$A29)</f>
        <v>4</v>
      </c>
      <c r="H29" s="12">
        <f>SUMIFS(Résultats!$U:$U,Résultats!$K:$K,Entreprise!H$2,Résultats!$T:$T,Entreprise!$A29)</f>
        <v>0</v>
      </c>
      <c r="I29" s="12">
        <f>SUMIFS(Résultats!$U:$U,Résultats!$K:$K,Entreprise!I$2,Résultats!$T:$T,Entreprise!$A29)</f>
        <v>0</v>
      </c>
      <c r="J29" s="12">
        <f>SUMIFS(Résultats!$U:$U,Résultats!$K:$K,Entreprise!J$2,Résultats!$T:$T,Entreprise!$A29)</f>
        <v>0</v>
      </c>
      <c r="K29" s="12">
        <f>SUMIFS(Résultats!$U:$U,Résultats!$K:$K,Entreprise!K$2,Résultats!$T:$T,Entreprise!$A29)</f>
        <v>0</v>
      </c>
      <c r="L29" s="12">
        <f>SUMIFS(Résultats!$U:$U,Résultats!$K:$K,Entreprise!L$2,Résultats!$T:$T,Entreprise!$A29)</f>
        <v>0</v>
      </c>
      <c r="M29" s="12">
        <f>SUMIFS(Résultats!$U:$U,Résultats!$K:$K,Entreprise!M$2,Résultats!$T:$T,Entreprise!$A29)</f>
        <v>0</v>
      </c>
      <c r="N29" s="12">
        <f>SUMIFS(Résultats!$U:$U,Résultats!$K:$K,Entreprise!N$2,Résultats!$T:$T,Entreprise!$A29)</f>
        <v>8</v>
      </c>
      <c r="O29" s="12">
        <f>SUMIFS(Résultats!$U:$U,Résultats!$K:$K,Entreprise!O$2,Résultats!$T:$T,Entreprise!$A29)</f>
        <v>0</v>
      </c>
      <c r="P29" s="12">
        <f>SUMIFS(Résultats!$U:$U,Résultats!$K:$K,Entreprise!P$2,Résultats!$T:$T,Entreprise!$A29)</f>
        <v>1</v>
      </c>
      <c r="Q29" s="12">
        <f>SUMIFS(Résultats!$U:$U,Résultats!$K:$K,Entreprise!Q$2,Résultats!$T:$T,Entreprise!$A29)</f>
        <v>0</v>
      </c>
      <c r="R29" s="12">
        <f>SUMIFS(Résultats!$U:$U,Résultats!$K:$K,Entreprise!R$2,Résultats!$T:$T,Entreprise!$A29)</f>
        <v>0</v>
      </c>
      <c r="S29" s="14">
        <f t="shared" si="1"/>
        <v>27</v>
      </c>
    </row>
    <row r="30" spans="1:19" x14ac:dyDescent="0.35">
      <c r="A30" s="12" t="s">
        <v>504</v>
      </c>
      <c r="B30" s="16">
        <f t="shared" si="0"/>
        <v>0</v>
      </c>
      <c r="C30" s="12">
        <f>SUMIFS(Résultats!$U:$U,Résultats!$K:$K,Entreprise!C$2,Résultats!$T:$T,Entreprise!$A30)</f>
        <v>0</v>
      </c>
      <c r="D30" s="12">
        <f>SUMIFS(Résultats!$U:$U,Résultats!$K:$K,Entreprise!D$2,Résultats!$T:$T,Entreprise!$A30)</f>
        <v>0</v>
      </c>
      <c r="E30" s="12">
        <f>SUMIFS(Résultats!$U:$U,Résultats!$K:$K,Entreprise!E$2,Résultats!$T:$T,Entreprise!$A30)</f>
        <v>0</v>
      </c>
      <c r="F30" s="12">
        <f>SUMIFS(Résultats!$U:$U,Résultats!$K:$K,Entreprise!F$2,Résultats!$T:$T,Entreprise!$A30)</f>
        <v>0</v>
      </c>
      <c r="G30" s="12">
        <f>SUMIFS(Résultats!$U:$U,Résultats!$K:$K,Entreprise!G$2,Résultats!$T:$T,Entreprise!$A30)</f>
        <v>0</v>
      </c>
      <c r="H30" s="12">
        <f>SUMIFS(Résultats!$U:$U,Résultats!$K:$K,Entreprise!H$2,Résultats!$T:$T,Entreprise!$A30)</f>
        <v>0</v>
      </c>
      <c r="I30" s="12">
        <f>SUMIFS(Résultats!$U:$U,Résultats!$K:$K,Entreprise!I$2,Résultats!$T:$T,Entreprise!$A30)</f>
        <v>0</v>
      </c>
      <c r="J30" s="12">
        <f>SUMIFS(Résultats!$U:$U,Résultats!$K:$K,Entreprise!J$2,Résultats!$T:$T,Entreprise!$A30)</f>
        <v>0</v>
      </c>
      <c r="K30" s="12">
        <f>SUMIFS(Résultats!$U:$U,Résultats!$K:$K,Entreprise!K$2,Résultats!$T:$T,Entreprise!$A30)</f>
        <v>0</v>
      </c>
      <c r="L30" s="12">
        <f>SUMIFS(Résultats!$U:$U,Résultats!$K:$K,Entreprise!L$2,Résultats!$T:$T,Entreprise!$A30)</f>
        <v>0</v>
      </c>
      <c r="M30" s="12">
        <f>SUMIFS(Résultats!$U:$U,Résultats!$K:$K,Entreprise!M$2,Résultats!$T:$T,Entreprise!$A30)</f>
        <v>0</v>
      </c>
      <c r="N30" s="12">
        <f>SUMIFS(Résultats!$U:$U,Résultats!$K:$K,Entreprise!N$2,Résultats!$T:$T,Entreprise!$A30)</f>
        <v>0</v>
      </c>
      <c r="O30" s="12">
        <f>SUMIFS(Résultats!$U:$U,Résultats!$K:$K,Entreprise!O$2,Résultats!$T:$T,Entreprise!$A30)</f>
        <v>0</v>
      </c>
      <c r="P30" s="12">
        <f>SUMIFS(Résultats!$U:$U,Résultats!$K:$K,Entreprise!P$2,Résultats!$T:$T,Entreprise!$A30)</f>
        <v>0</v>
      </c>
      <c r="Q30" s="12">
        <f>SUMIFS(Résultats!$U:$U,Résultats!$K:$K,Entreprise!Q$2,Résultats!$T:$T,Entreprise!$A30)</f>
        <v>0</v>
      </c>
      <c r="R30" s="12">
        <f>SUMIFS(Résultats!$U:$U,Résultats!$K:$K,Entreprise!R$2,Résultats!$T:$T,Entreprise!$A30)</f>
        <v>0</v>
      </c>
      <c r="S30" s="14">
        <f t="shared" si="1"/>
        <v>0</v>
      </c>
    </row>
    <row r="31" spans="1:19" x14ac:dyDescent="0.35">
      <c r="A31" s="12" t="s">
        <v>2</v>
      </c>
      <c r="B31" s="16">
        <f t="shared" si="0"/>
        <v>0</v>
      </c>
      <c r="C31" s="12">
        <f>SUMIFS(Résultats!$U:$U,Résultats!$K:$K,Entreprise!C$2,Résultats!$T:$T,Entreprise!$A31)</f>
        <v>0</v>
      </c>
      <c r="D31" s="12">
        <f>SUMIFS(Résultats!$U:$U,Résultats!$K:$K,Entreprise!D$2,Résultats!$T:$T,Entreprise!$A31)</f>
        <v>0</v>
      </c>
      <c r="E31" s="12">
        <f>SUMIFS(Résultats!$U:$U,Résultats!$K:$K,Entreprise!E$2,Résultats!$T:$T,Entreprise!$A31)</f>
        <v>0</v>
      </c>
      <c r="F31" s="12">
        <f>SUMIFS(Résultats!$U:$U,Résultats!$K:$K,Entreprise!F$2,Résultats!$T:$T,Entreprise!$A31)</f>
        <v>0</v>
      </c>
      <c r="G31" s="12">
        <f>SUMIFS(Résultats!$U:$U,Résultats!$K:$K,Entreprise!G$2,Résultats!$T:$T,Entreprise!$A31)</f>
        <v>0</v>
      </c>
      <c r="H31" s="12">
        <f>SUMIFS(Résultats!$U:$U,Résultats!$K:$K,Entreprise!H$2,Résultats!$T:$T,Entreprise!$A31)</f>
        <v>0</v>
      </c>
      <c r="I31" s="12">
        <f>SUMIFS(Résultats!$U:$U,Résultats!$K:$K,Entreprise!I$2,Résultats!$T:$T,Entreprise!$A31)</f>
        <v>0</v>
      </c>
      <c r="J31" s="12">
        <f>SUMIFS(Résultats!$U:$U,Résultats!$K:$K,Entreprise!J$2,Résultats!$T:$T,Entreprise!$A31)</f>
        <v>0</v>
      </c>
      <c r="K31" s="12">
        <f>SUMIFS(Résultats!$U:$U,Résultats!$K:$K,Entreprise!K$2,Résultats!$T:$T,Entreprise!$A31)</f>
        <v>0</v>
      </c>
      <c r="L31" s="12">
        <f>SUMIFS(Résultats!$U:$U,Résultats!$K:$K,Entreprise!L$2,Résultats!$T:$T,Entreprise!$A31)</f>
        <v>0</v>
      </c>
      <c r="M31" s="12">
        <f>SUMIFS(Résultats!$U:$U,Résultats!$K:$K,Entreprise!M$2,Résultats!$T:$T,Entreprise!$A31)</f>
        <v>0</v>
      </c>
      <c r="N31" s="12">
        <f>SUMIFS(Résultats!$U:$U,Résultats!$K:$K,Entreprise!N$2,Résultats!$T:$T,Entreprise!$A31)</f>
        <v>0</v>
      </c>
      <c r="O31" s="12">
        <f>SUMIFS(Résultats!$U:$U,Résultats!$K:$K,Entreprise!O$2,Résultats!$T:$T,Entreprise!$A31)</f>
        <v>0</v>
      </c>
      <c r="P31" s="12">
        <f>SUMIFS(Résultats!$U:$U,Résultats!$K:$K,Entreprise!P$2,Résultats!$T:$T,Entreprise!$A31)</f>
        <v>0</v>
      </c>
      <c r="Q31" s="12">
        <f>SUMIFS(Résultats!$U:$U,Résultats!$K:$K,Entreprise!Q$2,Résultats!$T:$T,Entreprise!$A31)</f>
        <v>0</v>
      </c>
      <c r="R31" s="12">
        <f>SUMIFS(Résultats!$U:$U,Résultats!$K:$K,Entreprise!R$2,Résultats!$T:$T,Entreprise!$A31)</f>
        <v>0</v>
      </c>
      <c r="S31" s="14">
        <f t="shared" si="1"/>
        <v>0</v>
      </c>
    </row>
    <row r="32" spans="1:19" x14ac:dyDescent="0.35">
      <c r="A32" s="12" t="s">
        <v>20</v>
      </c>
      <c r="B32" s="16">
        <f t="shared" si="0"/>
        <v>0</v>
      </c>
      <c r="C32" s="12">
        <f>SUMIFS(Résultats!$U:$U,Résultats!$K:$K,Entreprise!C$2,Résultats!$T:$T,Entreprise!$A32)</f>
        <v>0</v>
      </c>
      <c r="D32" s="12">
        <f>SUMIFS(Résultats!$U:$U,Résultats!$K:$K,Entreprise!D$2,Résultats!$T:$T,Entreprise!$A32)</f>
        <v>0</v>
      </c>
      <c r="E32" s="12">
        <f>SUMIFS(Résultats!$U:$U,Résultats!$K:$K,Entreprise!E$2,Résultats!$T:$T,Entreprise!$A32)</f>
        <v>0</v>
      </c>
      <c r="F32" s="12">
        <f>SUMIFS(Résultats!$U:$U,Résultats!$K:$K,Entreprise!F$2,Résultats!$T:$T,Entreprise!$A32)</f>
        <v>0</v>
      </c>
      <c r="G32" s="12">
        <f>SUMIFS(Résultats!$U:$U,Résultats!$K:$K,Entreprise!G$2,Résultats!$T:$T,Entreprise!$A32)</f>
        <v>0</v>
      </c>
      <c r="H32" s="12">
        <f>SUMIFS(Résultats!$U:$U,Résultats!$K:$K,Entreprise!H$2,Résultats!$T:$T,Entreprise!$A32)</f>
        <v>0</v>
      </c>
      <c r="I32" s="12">
        <f>SUMIFS(Résultats!$U:$U,Résultats!$K:$K,Entreprise!I$2,Résultats!$T:$T,Entreprise!$A32)</f>
        <v>0</v>
      </c>
      <c r="J32" s="12">
        <f>SUMIFS(Résultats!$U:$U,Résultats!$K:$K,Entreprise!J$2,Résultats!$T:$T,Entreprise!$A32)</f>
        <v>0</v>
      </c>
      <c r="K32" s="12">
        <f>SUMIFS(Résultats!$U:$U,Résultats!$K:$K,Entreprise!K$2,Résultats!$T:$T,Entreprise!$A32)</f>
        <v>0</v>
      </c>
      <c r="L32" s="12">
        <f>SUMIFS(Résultats!$U:$U,Résultats!$K:$K,Entreprise!L$2,Résultats!$T:$T,Entreprise!$A32)</f>
        <v>0</v>
      </c>
      <c r="M32" s="12">
        <f>SUMIFS(Résultats!$U:$U,Résultats!$K:$K,Entreprise!M$2,Résultats!$T:$T,Entreprise!$A32)</f>
        <v>0</v>
      </c>
      <c r="N32" s="12">
        <f>SUMIFS(Résultats!$U:$U,Résultats!$K:$K,Entreprise!N$2,Résultats!$T:$T,Entreprise!$A32)</f>
        <v>0</v>
      </c>
      <c r="O32" s="12">
        <f>SUMIFS(Résultats!$U:$U,Résultats!$K:$K,Entreprise!O$2,Résultats!$T:$T,Entreprise!$A32)</f>
        <v>0</v>
      </c>
      <c r="P32" s="12">
        <f>SUMIFS(Résultats!$U:$U,Résultats!$K:$K,Entreprise!P$2,Résultats!$T:$T,Entreprise!$A32)</f>
        <v>0</v>
      </c>
      <c r="Q32" s="12">
        <f>SUMIFS(Résultats!$U:$U,Résultats!$K:$K,Entreprise!Q$2,Résultats!$T:$T,Entreprise!$A32)</f>
        <v>0</v>
      </c>
      <c r="R32" s="12">
        <f>SUMIFS(Résultats!$U:$U,Résultats!$K:$K,Entreprise!R$2,Résultats!$T:$T,Entreprise!$A32)</f>
        <v>0</v>
      </c>
      <c r="S32" s="14">
        <f t="shared" si="1"/>
        <v>0</v>
      </c>
    </row>
    <row r="33" spans="1:19" x14ac:dyDescent="0.35">
      <c r="A33" s="12" t="s">
        <v>4</v>
      </c>
      <c r="B33" s="16">
        <f t="shared" si="0"/>
        <v>2</v>
      </c>
      <c r="C33" s="12">
        <f>SUMIFS(Résultats!$U:$U,Résultats!$K:$K,Entreprise!C$2,Résultats!$T:$T,Entreprise!$A33)</f>
        <v>5</v>
      </c>
      <c r="D33" s="12">
        <f>SUMIFS(Résultats!$U:$U,Résultats!$K:$K,Entreprise!D$2,Résultats!$T:$T,Entreprise!$A33)</f>
        <v>0</v>
      </c>
      <c r="E33" s="12">
        <f>SUMIFS(Résultats!$U:$U,Résultats!$K:$K,Entreprise!E$2,Résultats!$T:$T,Entreprise!$A33)</f>
        <v>0</v>
      </c>
      <c r="F33" s="12">
        <f>SUMIFS(Résultats!$U:$U,Résultats!$K:$K,Entreprise!F$2,Résultats!$T:$T,Entreprise!$A33)</f>
        <v>0</v>
      </c>
      <c r="G33" s="12">
        <f>SUMIFS(Résultats!$U:$U,Résultats!$K:$K,Entreprise!G$2,Résultats!$T:$T,Entreprise!$A33)</f>
        <v>0</v>
      </c>
      <c r="H33" s="12">
        <f>SUMIFS(Résultats!$U:$U,Résultats!$K:$K,Entreprise!H$2,Résultats!$T:$T,Entreprise!$A33)</f>
        <v>6</v>
      </c>
      <c r="I33" s="12">
        <f>SUMIFS(Résultats!$U:$U,Résultats!$K:$K,Entreprise!I$2,Résultats!$T:$T,Entreprise!$A33)</f>
        <v>0</v>
      </c>
      <c r="J33" s="12">
        <f>SUMIFS(Résultats!$U:$U,Résultats!$K:$K,Entreprise!J$2,Résultats!$T:$T,Entreprise!$A33)</f>
        <v>0</v>
      </c>
      <c r="K33" s="12">
        <f>SUMIFS(Résultats!$U:$U,Résultats!$K:$K,Entreprise!K$2,Résultats!$T:$T,Entreprise!$A33)</f>
        <v>0</v>
      </c>
      <c r="L33" s="12">
        <f>SUMIFS(Résultats!$U:$U,Résultats!$K:$K,Entreprise!L$2,Résultats!$T:$T,Entreprise!$A33)</f>
        <v>0</v>
      </c>
      <c r="M33" s="12">
        <f>SUMIFS(Résultats!$U:$U,Résultats!$K:$K,Entreprise!M$2,Résultats!$T:$T,Entreprise!$A33)</f>
        <v>0</v>
      </c>
      <c r="N33" s="12">
        <f>SUMIFS(Résultats!$U:$U,Résultats!$K:$K,Entreprise!N$2,Résultats!$T:$T,Entreprise!$A33)</f>
        <v>0</v>
      </c>
      <c r="O33" s="12">
        <f>SUMIFS(Résultats!$U:$U,Résultats!$K:$K,Entreprise!O$2,Résultats!$T:$T,Entreprise!$A33)</f>
        <v>0</v>
      </c>
      <c r="P33" s="12">
        <f>SUMIFS(Résultats!$U:$U,Résultats!$K:$K,Entreprise!P$2,Résultats!$T:$T,Entreprise!$A33)</f>
        <v>0</v>
      </c>
      <c r="Q33" s="12">
        <f>SUMIFS(Résultats!$U:$U,Résultats!$K:$K,Entreprise!Q$2,Résultats!$T:$T,Entreprise!$A33)</f>
        <v>0</v>
      </c>
      <c r="R33" s="12">
        <f>SUMIFS(Résultats!$U:$U,Résultats!$K:$K,Entreprise!R$2,Résultats!$T:$T,Entreprise!$A33)</f>
        <v>0</v>
      </c>
      <c r="S33" s="14">
        <f t="shared" si="1"/>
        <v>11</v>
      </c>
    </row>
    <row r="34" spans="1:19" x14ac:dyDescent="0.35">
      <c r="A34" s="12" t="s">
        <v>24</v>
      </c>
      <c r="B34" s="16">
        <f t="shared" si="0"/>
        <v>2</v>
      </c>
      <c r="C34" s="12">
        <f>SUMIFS(Résultats!$U:$U,Résultats!$K:$K,Entreprise!C$2,Résultats!$T:$T,Entreprise!$A34)</f>
        <v>0</v>
      </c>
      <c r="D34" s="12">
        <f>SUMIFS(Résultats!$U:$U,Résultats!$K:$K,Entreprise!D$2,Résultats!$T:$T,Entreprise!$A34)</f>
        <v>0</v>
      </c>
      <c r="E34" s="12">
        <f>SUMIFS(Résultats!$U:$U,Résultats!$K:$K,Entreprise!E$2,Résultats!$T:$T,Entreprise!$A34)</f>
        <v>0</v>
      </c>
      <c r="F34" s="12">
        <f>SUMIFS(Résultats!$U:$U,Résultats!$K:$K,Entreprise!F$2,Résultats!$T:$T,Entreprise!$A34)</f>
        <v>0</v>
      </c>
      <c r="G34" s="12">
        <f>SUMIFS(Résultats!$U:$U,Résultats!$K:$K,Entreprise!G$2,Résultats!$T:$T,Entreprise!$A34)</f>
        <v>0</v>
      </c>
      <c r="H34" s="12">
        <f>SUMIFS(Résultats!$U:$U,Résultats!$K:$K,Entreprise!H$2,Résultats!$T:$T,Entreprise!$A34)</f>
        <v>0</v>
      </c>
      <c r="I34" s="12">
        <f>SUMIFS(Résultats!$U:$U,Résultats!$K:$K,Entreprise!I$2,Résultats!$T:$T,Entreprise!$A34)</f>
        <v>0</v>
      </c>
      <c r="J34" s="12">
        <f>SUMIFS(Résultats!$U:$U,Résultats!$K:$K,Entreprise!J$2,Résultats!$T:$T,Entreprise!$A34)</f>
        <v>15</v>
      </c>
      <c r="K34" s="12">
        <f>SUMIFS(Résultats!$U:$U,Résultats!$K:$K,Entreprise!K$2,Résultats!$T:$T,Entreprise!$A34)</f>
        <v>2</v>
      </c>
      <c r="L34" s="12">
        <f>SUMIFS(Résultats!$U:$U,Résultats!$K:$K,Entreprise!L$2,Résultats!$T:$T,Entreprise!$A34)</f>
        <v>0</v>
      </c>
      <c r="M34" s="12">
        <f>SUMIFS(Résultats!$U:$U,Résultats!$K:$K,Entreprise!M$2,Résultats!$T:$T,Entreprise!$A34)</f>
        <v>0</v>
      </c>
      <c r="N34" s="12">
        <f>SUMIFS(Résultats!$U:$U,Résultats!$K:$K,Entreprise!N$2,Résultats!$T:$T,Entreprise!$A34)</f>
        <v>0</v>
      </c>
      <c r="O34" s="12">
        <f>SUMIFS(Résultats!$U:$U,Résultats!$K:$K,Entreprise!O$2,Résultats!$T:$T,Entreprise!$A34)</f>
        <v>0</v>
      </c>
      <c r="P34" s="12">
        <f>SUMIFS(Résultats!$U:$U,Résultats!$K:$K,Entreprise!P$2,Résultats!$T:$T,Entreprise!$A34)</f>
        <v>0</v>
      </c>
      <c r="Q34" s="12">
        <f>SUMIFS(Résultats!$U:$U,Résultats!$K:$K,Entreprise!Q$2,Résultats!$T:$T,Entreprise!$A34)</f>
        <v>0</v>
      </c>
      <c r="R34" s="12">
        <f>SUMIFS(Résultats!$U:$U,Résultats!$K:$K,Entreprise!R$2,Résultats!$T:$T,Entreprise!$A34)</f>
        <v>0</v>
      </c>
      <c r="S34" s="14">
        <f t="shared" si="1"/>
        <v>17</v>
      </c>
    </row>
    <row r="35" spans="1:19" x14ac:dyDescent="0.35">
      <c r="A35" s="12" t="s">
        <v>551</v>
      </c>
      <c r="B35" s="16">
        <f t="shared" si="0"/>
        <v>0</v>
      </c>
      <c r="C35" s="12">
        <f>SUMIFS(Résultats!$U:$U,Résultats!$K:$K,Entreprise!C$2,Résultats!$T:$T,Entreprise!$A35)</f>
        <v>0</v>
      </c>
      <c r="D35" s="12">
        <f>SUMIFS(Résultats!$U:$U,Résultats!$K:$K,Entreprise!D$2,Résultats!$T:$T,Entreprise!$A35)</f>
        <v>0</v>
      </c>
      <c r="E35" s="12">
        <f>SUMIFS(Résultats!$U:$U,Résultats!$K:$K,Entreprise!E$2,Résultats!$T:$T,Entreprise!$A35)</f>
        <v>0</v>
      </c>
      <c r="F35" s="12">
        <f>SUMIFS(Résultats!$U:$U,Résultats!$K:$K,Entreprise!F$2,Résultats!$T:$T,Entreprise!$A35)</f>
        <v>0</v>
      </c>
      <c r="G35" s="12">
        <f>SUMIFS(Résultats!$U:$U,Résultats!$K:$K,Entreprise!G$2,Résultats!$T:$T,Entreprise!$A35)</f>
        <v>0</v>
      </c>
      <c r="H35" s="12">
        <f>SUMIFS(Résultats!$U:$U,Résultats!$K:$K,Entreprise!H$2,Résultats!$T:$T,Entreprise!$A35)</f>
        <v>0</v>
      </c>
      <c r="I35" s="12">
        <f>SUMIFS(Résultats!$U:$U,Résultats!$K:$K,Entreprise!I$2,Résultats!$T:$T,Entreprise!$A35)</f>
        <v>0</v>
      </c>
      <c r="J35" s="12">
        <f>SUMIFS(Résultats!$U:$U,Résultats!$K:$K,Entreprise!J$2,Résultats!$T:$T,Entreprise!$A35)</f>
        <v>0</v>
      </c>
      <c r="K35" s="12">
        <f>SUMIFS(Résultats!$U:$U,Résultats!$K:$K,Entreprise!K$2,Résultats!$T:$T,Entreprise!$A35)</f>
        <v>0</v>
      </c>
      <c r="L35" s="12">
        <f>SUMIFS(Résultats!$U:$U,Résultats!$K:$K,Entreprise!L$2,Résultats!$T:$T,Entreprise!$A35)</f>
        <v>0</v>
      </c>
      <c r="M35" s="12">
        <f>SUMIFS(Résultats!$U:$U,Résultats!$K:$K,Entreprise!M$2,Résultats!$T:$T,Entreprise!$A35)</f>
        <v>0</v>
      </c>
      <c r="N35" s="12">
        <f>SUMIFS(Résultats!$U:$U,Résultats!$K:$K,Entreprise!N$2,Résultats!$T:$T,Entreprise!$A35)</f>
        <v>0</v>
      </c>
      <c r="O35" s="12">
        <f>SUMIFS(Résultats!$U:$U,Résultats!$K:$K,Entreprise!O$2,Résultats!$T:$T,Entreprise!$A35)</f>
        <v>0</v>
      </c>
      <c r="P35" s="12">
        <f>SUMIFS(Résultats!$U:$U,Résultats!$K:$K,Entreprise!P$2,Résultats!$T:$T,Entreprise!$A35)</f>
        <v>0</v>
      </c>
      <c r="Q35" s="12">
        <f>SUMIFS(Résultats!$U:$U,Résultats!$K:$K,Entreprise!Q$2,Résultats!$T:$T,Entreprise!$A35)</f>
        <v>0</v>
      </c>
      <c r="R35" s="12">
        <f>SUMIFS(Résultats!$U:$U,Résultats!$K:$K,Entreprise!R$2,Résultats!$T:$T,Entreprise!$A35)</f>
        <v>0</v>
      </c>
      <c r="S35" s="14">
        <f t="shared" si="1"/>
        <v>0</v>
      </c>
    </row>
  </sheetData>
  <autoFilter ref="A4:S35" xr:uid="{9AD9E2A7-44F2-479C-9EF8-9A5074D1E9D3}"/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60327-4CFD-4DC0-B079-3681C8B326A7}">
  <dimension ref="A1:W484"/>
  <sheetViews>
    <sheetView tabSelected="1" workbookViewId="0">
      <selection activeCell="D9" sqref="D9"/>
    </sheetView>
  </sheetViews>
  <sheetFormatPr baseColWidth="10" defaultRowHeight="12.5" x14ac:dyDescent="0.25"/>
  <cols>
    <col min="1" max="1" width="11" style="20"/>
    <col min="2" max="2" width="6.75" style="20" bestFit="1" customWidth="1"/>
    <col min="3" max="3" width="27.75" style="20" bestFit="1" customWidth="1"/>
    <col min="4" max="4" width="7.08203125" style="20" bestFit="1" customWidth="1"/>
    <col min="5" max="5" width="21.33203125" style="20" bestFit="1" customWidth="1"/>
    <col min="6" max="6" width="16.25" style="20" bestFit="1" customWidth="1"/>
    <col min="7" max="7" width="6.08203125" style="20" bestFit="1" customWidth="1"/>
    <col min="8" max="8" width="12.1640625" style="20" bestFit="1" customWidth="1"/>
    <col min="9" max="9" width="12.1640625" style="20" customWidth="1"/>
    <col min="10" max="10" width="31.1640625" style="20" bestFit="1" customWidth="1"/>
    <col min="11" max="11" width="7.58203125" style="20" bestFit="1" customWidth="1"/>
    <col min="12" max="12" width="13.5" style="20" bestFit="1" customWidth="1"/>
    <col min="13" max="13" width="10.75" style="20" bestFit="1" customWidth="1"/>
    <col min="14" max="14" width="14.08203125" style="20" bestFit="1" customWidth="1"/>
    <col min="15" max="15" width="10.25" style="52" bestFit="1" customWidth="1"/>
    <col min="16" max="16" width="9.08203125" style="20" bestFit="1" customWidth="1"/>
    <col min="17" max="17" width="8.25" style="20" bestFit="1" customWidth="1"/>
    <col min="18" max="18" width="14.58203125" style="20" bestFit="1" customWidth="1"/>
    <col min="19" max="19" width="10.75" style="20" bestFit="1" customWidth="1"/>
    <col min="20" max="20" width="11" style="20"/>
    <col min="21" max="21" width="21.5" style="20" bestFit="1" customWidth="1"/>
    <col min="22" max="261" width="11" style="20"/>
    <col min="262" max="262" width="6.75" style="20" bestFit="1" customWidth="1"/>
    <col min="263" max="263" width="7.08203125" style="20" bestFit="1" customWidth="1"/>
    <col min="264" max="264" width="21.33203125" style="20" bestFit="1" customWidth="1"/>
    <col min="265" max="265" width="16.25" style="20" bestFit="1" customWidth="1"/>
    <col min="266" max="266" width="6.08203125" style="20" bestFit="1" customWidth="1"/>
    <col min="267" max="267" width="8.83203125" style="20" bestFit="1" customWidth="1"/>
    <col min="268" max="268" width="8.5" style="20" bestFit="1" customWidth="1"/>
    <col min="269" max="269" width="6.83203125" style="20" bestFit="1" customWidth="1"/>
    <col min="270" max="270" width="16.75" style="20" bestFit="1" customWidth="1"/>
    <col min="271" max="271" width="7.75" style="20" bestFit="1" customWidth="1"/>
    <col min="272" max="272" width="17" style="20" bestFit="1" customWidth="1"/>
    <col min="273" max="517" width="11" style="20"/>
    <col min="518" max="518" width="6.75" style="20" bestFit="1" customWidth="1"/>
    <col min="519" max="519" width="7.08203125" style="20" bestFit="1" customWidth="1"/>
    <col min="520" max="520" width="21.33203125" style="20" bestFit="1" customWidth="1"/>
    <col min="521" max="521" width="16.25" style="20" bestFit="1" customWidth="1"/>
    <col min="522" max="522" width="6.08203125" style="20" bestFit="1" customWidth="1"/>
    <col min="523" max="523" width="8.83203125" style="20" bestFit="1" customWidth="1"/>
    <col min="524" max="524" width="8.5" style="20" bestFit="1" customWidth="1"/>
    <col min="525" max="525" width="6.83203125" style="20" bestFit="1" customWidth="1"/>
    <col min="526" max="526" width="16.75" style="20" bestFit="1" customWidth="1"/>
    <col min="527" max="527" width="7.75" style="20" bestFit="1" customWidth="1"/>
    <col min="528" max="528" width="17" style="20" bestFit="1" customWidth="1"/>
    <col min="529" max="773" width="11" style="20"/>
    <col min="774" max="774" width="6.75" style="20" bestFit="1" customWidth="1"/>
    <col min="775" max="775" width="7.08203125" style="20" bestFit="1" customWidth="1"/>
    <col min="776" max="776" width="21.33203125" style="20" bestFit="1" customWidth="1"/>
    <col min="777" max="777" width="16.25" style="20" bestFit="1" customWidth="1"/>
    <col min="778" max="778" width="6.08203125" style="20" bestFit="1" customWidth="1"/>
    <col min="779" max="779" width="8.83203125" style="20" bestFit="1" customWidth="1"/>
    <col min="780" max="780" width="8.5" style="20" bestFit="1" customWidth="1"/>
    <col min="781" max="781" width="6.83203125" style="20" bestFit="1" customWidth="1"/>
    <col min="782" max="782" width="16.75" style="20" bestFit="1" customWidth="1"/>
    <col min="783" max="783" width="7.75" style="20" bestFit="1" customWidth="1"/>
    <col min="784" max="784" width="17" style="20" bestFit="1" customWidth="1"/>
    <col min="785" max="1029" width="11" style="20"/>
    <col min="1030" max="1030" width="6.75" style="20" bestFit="1" customWidth="1"/>
    <col min="1031" max="1031" width="7.08203125" style="20" bestFit="1" customWidth="1"/>
    <col min="1032" max="1032" width="21.33203125" style="20" bestFit="1" customWidth="1"/>
    <col min="1033" max="1033" width="16.25" style="20" bestFit="1" customWidth="1"/>
    <col min="1034" max="1034" width="6.08203125" style="20" bestFit="1" customWidth="1"/>
    <col min="1035" max="1035" width="8.83203125" style="20" bestFit="1" customWidth="1"/>
    <col min="1036" max="1036" width="8.5" style="20" bestFit="1" customWidth="1"/>
    <col min="1037" max="1037" width="6.83203125" style="20" bestFit="1" customWidth="1"/>
    <col min="1038" max="1038" width="16.75" style="20" bestFit="1" customWidth="1"/>
    <col min="1039" max="1039" width="7.75" style="20" bestFit="1" customWidth="1"/>
    <col min="1040" max="1040" width="17" style="20" bestFit="1" customWidth="1"/>
    <col min="1041" max="1285" width="11" style="20"/>
    <col min="1286" max="1286" width="6.75" style="20" bestFit="1" customWidth="1"/>
    <col min="1287" max="1287" width="7.08203125" style="20" bestFit="1" customWidth="1"/>
    <col min="1288" max="1288" width="21.33203125" style="20" bestFit="1" customWidth="1"/>
    <col min="1289" max="1289" width="16.25" style="20" bestFit="1" customWidth="1"/>
    <col min="1290" max="1290" width="6.08203125" style="20" bestFit="1" customWidth="1"/>
    <col min="1291" max="1291" width="8.83203125" style="20" bestFit="1" customWidth="1"/>
    <col min="1292" max="1292" width="8.5" style="20" bestFit="1" customWidth="1"/>
    <col min="1293" max="1293" width="6.83203125" style="20" bestFit="1" customWidth="1"/>
    <col min="1294" max="1294" width="16.75" style="20" bestFit="1" customWidth="1"/>
    <col min="1295" max="1295" width="7.75" style="20" bestFit="1" customWidth="1"/>
    <col min="1296" max="1296" width="17" style="20" bestFit="1" customWidth="1"/>
    <col min="1297" max="1541" width="11" style="20"/>
    <col min="1542" max="1542" width="6.75" style="20" bestFit="1" customWidth="1"/>
    <col min="1543" max="1543" width="7.08203125" style="20" bestFit="1" customWidth="1"/>
    <col min="1544" max="1544" width="21.33203125" style="20" bestFit="1" customWidth="1"/>
    <col min="1545" max="1545" width="16.25" style="20" bestFit="1" customWidth="1"/>
    <col min="1546" max="1546" width="6.08203125" style="20" bestFit="1" customWidth="1"/>
    <col min="1547" max="1547" width="8.83203125" style="20" bestFit="1" customWidth="1"/>
    <col min="1548" max="1548" width="8.5" style="20" bestFit="1" customWidth="1"/>
    <col min="1549" max="1549" width="6.83203125" style="20" bestFit="1" customWidth="1"/>
    <col min="1550" max="1550" width="16.75" style="20" bestFit="1" customWidth="1"/>
    <col min="1551" max="1551" width="7.75" style="20" bestFit="1" customWidth="1"/>
    <col min="1552" max="1552" width="17" style="20" bestFit="1" customWidth="1"/>
    <col min="1553" max="1797" width="11" style="20"/>
    <col min="1798" max="1798" width="6.75" style="20" bestFit="1" customWidth="1"/>
    <col min="1799" max="1799" width="7.08203125" style="20" bestFit="1" customWidth="1"/>
    <col min="1800" max="1800" width="21.33203125" style="20" bestFit="1" customWidth="1"/>
    <col min="1801" max="1801" width="16.25" style="20" bestFit="1" customWidth="1"/>
    <col min="1802" max="1802" width="6.08203125" style="20" bestFit="1" customWidth="1"/>
    <col min="1803" max="1803" width="8.83203125" style="20" bestFit="1" customWidth="1"/>
    <col min="1804" max="1804" width="8.5" style="20" bestFit="1" customWidth="1"/>
    <col min="1805" max="1805" width="6.83203125" style="20" bestFit="1" customWidth="1"/>
    <col min="1806" max="1806" width="16.75" style="20" bestFit="1" customWidth="1"/>
    <col min="1807" max="1807" width="7.75" style="20" bestFit="1" customWidth="1"/>
    <col min="1808" max="1808" width="17" style="20" bestFit="1" customWidth="1"/>
    <col min="1809" max="2053" width="11" style="20"/>
    <col min="2054" max="2054" width="6.75" style="20" bestFit="1" customWidth="1"/>
    <col min="2055" max="2055" width="7.08203125" style="20" bestFit="1" customWidth="1"/>
    <col min="2056" max="2056" width="21.33203125" style="20" bestFit="1" customWidth="1"/>
    <col min="2057" max="2057" width="16.25" style="20" bestFit="1" customWidth="1"/>
    <col min="2058" max="2058" width="6.08203125" style="20" bestFit="1" customWidth="1"/>
    <col min="2059" max="2059" width="8.83203125" style="20" bestFit="1" customWidth="1"/>
    <col min="2060" max="2060" width="8.5" style="20" bestFit="1" customWidth="1"/>
    <col min="2061" max="2061" width="6.83203125" style="20" bestFit="1" customWidth="1"/>
    <col min="2062" max="2062" width="16.75" style="20" bestFit="1" customWidth="1"/>
    <col min="2063" max="2063" width="7.75" style="20" bestFit="1" customWidth="1"/>
    <col min="2064" max="2064" width="17" style="20" bestFit="1" customWidth="1"/>
    <col min="2065" max="2309" width="11" style="20"/>
    <col min="2310" max="2310" width="6.75" style="20" bestFit="1" customWidth="1"/>
    <col min="2311" max="2311" width="7.08203125" style="20" bestFit="1" customWidth="1"/>
    <col min="2312" max="2312" width="21.33203125" style="20" bestFit="1" customWidth="1"/>
    <col min="2313" max="2313" width="16.25" style="20" bestFit="1" customWidth="1"/>
    <col min="2314" max="2314" width="6.08203125" style="20" bestFit="1" customWidth="1"/>
    <col min="2315" max="2315" width="8.83203125" style="20" bestFit="1" customWidth="1"/>
    <col min="2316" max="2316" width="8.5" style="20" bestFit="1" customWidth="1"/>
    <col min="2317" max="2317" width="6.83203125" style="20" bestFit="1" customWidth="1"/>
    <col min="2318" max="2318" width="16.75" style="20" bestFit="1" customWidth="1"/>
    <col min="2319" max="2319" width="7.75" style="20" bestFit="1" customWidth="1"/>
    <col min="2320" max="2320" width="17" style="20" bestFit="1" customWidth="1"/>
    <col min="2321" max="2565" width="11" style="20"/>
    <col min="2566" max="2566" width="6.75" style="20" bestFit="1" customWidth="1"/>
    <col min="2567" max="2567" width="7.08203125" style="20" bestFit="1" customWidth="1"/>
    <col min="2568" max="2568" width="21.33203125" style="20" bestFit="1" customWidth="1"/>
    <col min="2569" max="2569" width="16.25" style="20" bestFit="1" customWidth="1"/>
    <col min="2570" max="2570" width="6.08203125" style="20" bestFit="1" customWidth="1"/>
    <col min="2571" max="2571" width="8.83203125" style="20" bestFit="1" customWidth="1"/>
    <col min="2572" max="2572" width="8.5" style="20" bestFit="1" customWidth="1"/>
    <col min="2573" max="2573" width="6.83203125" style="20" bestFit="1" customWidth="1"/>
    <col min="2574" max="2574" width="16.75" style="20" bestFit="1" customWidth="1"/>
    <col min="2575" max="2575" width="7.75" style="20" bestFit="1" customWidth="1"/>
    <col min="2576" max="2576" width="17" style="20" bestFit="1" customWidth="1"/>
    <col min="2577" max="2821" width="11" style="20"/>
    <col min="2822" max="2822" width="6.75" style="20" bestFit="1" customWidth="1"/>
    <col min="2823" max="2823" width="7.08203125" style="20" bestFit="1" customWidth="1"/>
    <col min="2824" max="2824" width="21.33203125" style="20" bestFit="1" customWidth="1"/>
    <col min="2825" max="2825" width="16.25" style="20" bestFit="1" customWidth="1"/>
    <col min="2826" max="2826" width="6.08203125" style="20" bestFit="1" customWidth="1"/>
    <col min="2827" max="2827" width="8.83203125" style="20" bestFit="1" customWidth="1"/>
    <col min="2828" max="2828" width="8.5" style="20" bestFit="1" customWidth="1"/>
    <col min="2829" max="2829" width="6.83203125" style="20" bestFit="1" customWidth="1"/>
    <col min="2830" max="2830" width="16.75" style="20" bestFit="1" customWidth="1"/>
    <col min="2831" max="2831" width="7.75" style="20" bestFit="1" customWidth="1"/>
    <col min="2832" max="2832" width="17" style="20" bestFit="1" customWidth="1"/>
    <col min="2833" max="3077" width="11" style="20"/>
    <col min="3078" max="3078" width="6.75" style="20" bestFit="1" customWidth="1"/>
    <col min="3079" max="3079" width="7.08203125" style="20" bestFit="1" customWidth="1"/>
    <col min="3080" max="3080" width="21.33203125" style="20" bestFit="1" customWidth="1"/>
    <col min="3081" max="3081" width="16.25" style="20" bestFit="1" customWidth="1"/>
    <col min="3082" max="3082" width="6.08203125" style="20" bestFit="1" customWidth="1"/>
    <col min="3083" max="3083" width="8.83203125" style="20" bestFit="1" customWidth="1"/>
    <col min="3084" max="3084" width="8.5" style="20" bestFit="1" customWidth="1"/>
    <col min="3085" max="3085" width="6.83203125" style="20" bestFit="1" customWidth="1"/>
    <col min="3086" max="3086" width="16.75" style="20" bestFit="1" customWidth="1"/>
    <col min="3087" max="3087" width="7.75" style="20" bestFit="1" customWidth="1"/>
    <col min="3088" max="3088" width="17" style="20" bestFit="1" customWidth="1"/>
    <col min="3089" max="3333" width="11" style="20"/>
    <col min="3334" max="3334" width="6.75" style="20" bestFit="1" customWidth="1"/>
    <col min="3335" max="3335" width="7.08203125" style="20" bestFit="1" customWidth="1"/>
    <col min="3336" max="3336" width="21.33203125" style="20" bestFit="1" customWidth="1"/>
    <col min="3337" max="3337" width="16.25" style="20" bestFit="1" customWidth="1"/>
    <col min="3338" max="3338" width="6.08203125" style="20" bestFit="1" customWidth="1"/>
    <col min="3339" max="3339" width="8.83203125" style="20" bestFit="1" customWidth="1"/>
    <col min="3340" max="3340" width="8.5" style="20" bestFit="1" customWidth="1"/>
    <col min="3341" max="3341" width="6.83203125" style="20" bestFit="1" customWidth="1"/>
    <col min="3342" max="3342" width="16.75" style="20" bestFit="1" customWidth="1"/>
    <col min="3343" max="3343" width="7.75" style="20" bestFit="1" customWidth="1"/>
    <col min="3344" max="3344" width="17" style="20" bestFit="1" customWidth="1"/>
    <col min="3345" max="3589" width="11" style="20"/>
    <col min="3590" max="3590" width="6.75" style="20" bestFit="1" customWidth="1"/>
    <col min="3591" max="3591" width="7.08203125" style="20" bestFit="1" customWidth="1"/>
    <col min="3592" max="3592" width="21.33203125" style="20" bestFit="1" customWidth="1"/>
    <col min="3593" max="3593" width="16.25" style="20" bestFit="1" customWidth="1"/>
    <col min="3594" max="3594" width="6.08203125" style="20" bestFit="1" customWidth="1"/>
    <col min="3595" max="3595" width="8.83203125" style="20" bestFit="1" customWidth="1"/>
    <col min="3596" max="3596" width="8.5" style="20" bestFit="1" customWidth="1"/>
    <col min="3597" max="3597" width="6.83203125" style="20" bestFit="1" customWidth="1"/>
    <col min="3598" max="3598" width="16.75" style="20" bestFit="1" customWidth="1"/>
    <col min="3599" max="3599" width="7.75" style="20" bestFit="1" customWidth="1"/>
    <col min="3600" max="3600" width="17" style="20" bestFit="1" customWidth="1"/>
    <col min="3601" max="3845" width="11" style="20"/>
    <col min="3846" max="3846" width="6.75" style="20" bestFit="1" customWidth="1"/>
    <col min="3847" max="3847" width="7.08203125" style="20" bestFit="1" customWidth="1"/>
    <col min="3848" max="3848" width="21.33203125" style="20" bestFit="1" customWidth="1"/>
    <col min="3849" max="3849" width="16.25" style="20" bestFit="1" customWidth="1"/>
    <col min="3850" max="3850" width="6.08203125" style="20" bestFit="1" customWidth="1"/>
    <col min="3851" max="3851" width="8.83203125" style="20" bestFit="1" customWidth="1"/>
    <col min="3852" max="3852" width="8.5" style="20" bestFit="1" customWidth="1"/>
    <col min="3853" max="3853" width="6.83203125" style="20" bestFit="1" customWidth="1"/>
    <col min="3854" max="3854" width="16.75" style="20" bestFit="1" customWidth="1"/>
    <col min="3855" max="3855" width="7.75" style="20" bestFit="1" customWidth="1"/>
    <col min="3856" max="3856" width="17" style="20" bestFit="1" customWidth="1"/>
    <col min="3857" max="4101" width="11" style="20"/>
    <col min="4102" max="4102" width="6.75" style="20" bestFit="1" customWidth="1"/>
    <col min="4103" max="4103" width="7.08203125" style="20" bestFit="1" customWidth="1"/>
    <col min="4104" max="4104" width="21.33203125" style="20" bestFit="1" customWidth="1"/>
    <col min="4105" max="4105" width="16.25" style="20" bestFit="1" customWidth="1"/>
    <col min="4106" max="4106" width="6.08203125" style="20" bestFit="1" customWidth="1"/>
    <col min="4107" max="4107" width="8.83203125" style="20" bestFit="1" customWidth="1"/>
    <col min="4108" max="4108" width="8.5" style="20" bestFit="1" customWidth="1"/>
    <col min="4109" max="4109" width="6.83203125" style="20" bestFit="1" customWidth="1"/>
    <col min="4110" max="4110" width="16.75" style="20" bestFit="1" customWidth="1"/>
    <col min="4111" max="4111" width="7.75" style="20" bestFit="1" customWidth="1"/>
    <col min="4112" max="4112" width="17" style="20" bestFit="1" customWidth="1"/>
    <col min="4113" max="4357" width="11" style="20"/>
    <col min="4358" max="4358" width="6.75" style="20" bestFit="1" customWidth="1"/>
    <col min="4359" max="4359" width="7.08203125" style="20" bestFit="1" customWidth="1"/>
    <col min="4360" max="4360" width="21.33203125" style="20" bestFit="1" customWidth="1"/>
    <col min="4361" max="4361" width="16.25" style="20" bestFit="1" customWidth="1"/>
    <col min="4362" max="4362" width="6.08203125" style="20" bestFit="1" customWidth="1"/>
    <col min="4363" max="4363" width="8.83203125" style="20" bestFit="1" customWidth="1"/>
    <col min="4364" max="4364" width="8.5" style="20" bestFit="1" customWidth="1"/>
    <col min="4365" max="4365" width="6.83203125" style="20" bestFit="1" customWidth="1"/>
    <col min="4366" max="4366" width="16.75" style="20" bestFit="1" customWidth="1"/>
    <col min="4367" max="4367" width="7.75" style="20" bestFit="1" customWidth="1"/>
    <col min="4368" max="4368" width="17" style="20" bestFit="1" customWidth="1"/>
    <col min="4369" max="4613" width="11" style="20"/>
    <col min="4614" max="4614" width="6.75" style="20" bestFit="1" customWidth="1"/>
    <col min="4615" max="4615" width="7.08203125" style="20" bestFit="1" customWidth="1"/>
    <col min="4616" max="4616" width="21.33203125" style="20" bestFit="1" customWidth="1"/>
    <col min="4617" max="4617" width="16.25" style="20" bestFit="1" customWidth="1"/>
    <col min="4618" max="4618" width="6.08203125" style="20" bestFit="1" customWidth="1"/>
    <col min="4619" max="4619" width="8.83203125" style="20" bestFit="1" customWidth="1"/>
    <col min="4620" max="4620" width="8.5" style="20" bestFit="1" customWidth="1"/>
    <col min="4621" max="4621" width="6.83203125" style="20" bestFit="1" customWidth="1"/>
    <col min="4622" max="4622" width="16.75" style="20" bestFit="1" customWidth="1"/>
    <col min="4623" max="4623" width="7.75" style="20" bestFit="1" customWidth="1"/>
    <col min="4624" max="4624" width="17" style="20" bestFit="1" customWidth="1"/>
    <col min="4625" max="4869" width="11" style="20"/>
    <col min="4870" max="4870" width="6.75" style="20" bestFit="1" customWidth="1"/>
    <col min="4871" max="4871" width="7.08203125" style="20" bestFit="1" customWidth="1"/>
    <col min="4872" max="4872" width="21.33203125" style="20" bestFit="1" customWidth="1"/>
    <col min="4873" max="4873" width="16.25" style="20" bestFit="1" customWidth="1"/>
    <col min="4874" max="4874" width="6.08203125" style="20" bestFit="1" customWidth="1"/>
    <col min="4875" max="4875" width="8.83203125" style="20" bestFit="1" customWidth="1"/>
    <col min="4876" max="4876" width="8.5" style="20" bestFit="1" customWidth="1"/>
    <col min="4877" max="4877" width="6.83203125" style="20" bestFit="1" customWidth="1"/>
    <col min="4878" max="4878" width="16.75" style="20" bestFit="1" customWidth="1"/>
    <col min="4879" max="4879" width="7.75" style="20" bestFit="1" customWidth="1"/>
    <col min="4880" max="4880" width="17" style="20" bestFit="1" customWidth="1"/>
    <col min="4881" max="5125" width="11" style="20"/>
    <col min="5126" max="5126" width="6.75" style="20" bestFit="1" customWidth="1"/>
    <col min="5127" max="5127" width="7.08203125" style="20" bestFit="1" customWidth="1"/>
    <col min="5128" max="5128" width="21.33203125" style="20" bestFit="1" customWidth="1"/>
    <col min="5129" max="5129" width="16.25" style="20" bestFit="1" customWidth="1"/>
    <col min="5130" max="5130" width="6.08203125" style="20" bestFit="1" customWidth="1"/>
    <col min="5131" max="5131" width="8.83203125" style="20" bestFit="1" customWidth="1"/>
    <col min="5132" max="5132" width="8.5" style="20" bestFit="1" customWidth="1"/>
    <col min="5133" max="5133" width="6.83203125" style="20" bestFit="1" customWidth="1"/>
    <col min="5134" max="5134" width="16.75" style="20" bestFit="1" customWidth="1"/>
    <col min="5135" max="5135" width="7.75" style="20" bestFit="1" customWidth="1"/>
    <col min="5136" max="5136" width="17" style="20" bestFit="1" customWidth="1"/>
    <col min="5137" max="5381" width="11" style="20"/>
    <col min="5382" max="5382" width="6.75" style="20" bestFit="1" customWidth="1"/>
    <col min="5383" max="5383" width="7.08203125" style="20" bestFit="1" customWidth="1"/>
    <col min="5384" max="5384" width="21.33203125" style="20" bestFit="1" customWidth="1"/>
    <col min="5385" max="5385" width="16.25" style="20" bestFit="1" customWidth="1"/>
    <col min="5386" max="5386" width="6.08203125" style="20" bestFit="1" customWidth="1"/>
    <col min="5387" max="5387" width="8.83203125" style="20" bestFit="1" customWidth="1"/>
    <col min="5388" max="5388" width="8.5" style="20" bestFit="1" customWidth="1"/>
    <col min="5389" max="5389" width="6.83203125" style="20" bestFit="1" customWidth="1"/>
    <col min="5390" max="5390" width="16.75" style="20" bestFit="1" customWidth="1"/>
    <col min="5391" max="5391" width="7.75" style="20" bestFit="1" customWidth="1"/>
    <col min="5392" max="5392" width="17" style="20" bestFit="1" customWidth="1"/>
    <col min="5393" max="5637" width="11" style="20"/>
    <col min="5638" max="5638" width="6.75" style="20" bestFit="1" customWidth="1"/>
    <col min="5639" max="5639" width="7.08203125" style="20" bestFit="1" customWidth="1"/>
    <col min="5640" max="5640" width="21.33203125" style="20" bestFit="1" customWidth="1"/>
    <col min="5641" max="5641" width="16.25" style="20" bestFit="1" customWidth="1"/>
    <col min="5642" max="5642" width="6.08203125" style="20" bestFit="1" customWidth="1"/>
    <col min="5643" max="5643" width="8.83203125" style="20" bestFit="1" customWidth="1"/>
    <col min="5644" max="5644" width="8.5" style="20" bestFit="1" customWidth="1"/>
    <col min="5645" max="5645" width="6.83203125" style="20" bestFit="1" customWidth="1"/>
    <col min="5646" max="5646" width="16.75" style="20" bestFit="1" customWidth="1"/>
    <col min="5647" max="5647" width="7.75" style="20" bestFit="1" customWidth="1"/>
    <col min="5648" max="5648" width="17" style="20" bestFit="1" customWidth="1"/>
    <col min="5649" max="5893" width="11" style="20"/>
    <col min="5894" max="5894" width="6.75" style="20" bestFit="1" customWidth="1"/>
    <col min="5895" max="5895" width="7.08203125" style="20" bestFit="1" customWidth="1"/>
    <col min="5896" max="5896" width="21.33203125" style="20" bestFit="1" customWidth="1"/>
    <col min="5897" max="5897" width="16.25" style="20" bestFit="1" customWidth="1"/>
    <col min="5898" max="5898" width="6.08203125" style="20" bestFit="1" customWidth="1"/>
    <col min="5899" max="5899" width="8.83203125" style="20" bestFit="1" customWidth="1"/>
    <col min="5900" max="5900" width="8.5" style="20" bestFit="1" customWidth="1"/>
    <col min="5901" max="5901" width="6.83203125" style="20" bestFit="1" customWidth="1"/>
    <col min="5902" max="5902" width="16.75" style="20" bestFit="1" customWidth="1"/>
    <col min="5903" max="5903" width="7.75" style="20" bestFit="1" customWidth="1"/>
    <col min="5904" max="5904" width="17" style="20" bestFit="1" customWidth="1"/>
    <col min="5905" max="6149" width="11" style="20"/>
    <col min="6150" max="6150" width="6.75" style="20" bestFit="1" customWidth="1"/>
    <col min="6151" max="6151" width="7.08203125" style="20" bestFit="1" customWidth="1"/>
    <col min="6152" max="6152" width="21.33203125" style="20" bestFit="1" customWidth="1"/>
    <col min="6153" max="6153" width="16.25" style="20" bestFit="1" customWidth="1"/>
    <col min="6154" max="6154" width="6.08203125" style="20" bestFit="1" customWidth="1"/>
    <col min="6155" max="6155" width="8.83203125" style="20" bestFit="1" customWidth="1"/>
    <col min="6156" max="6156" width="8.5" style="20" bestFit="1" customWidth="1"/>
    <col min="6157" max="6157" width="6.83203125" style="20" bestFit="1" customWidth="1"/>
    <col min="6158" max="6158" width="16.75" style="20" bestFit="1" customWidth="1"/>
    <col min="6159" max="6159" width="7.75" style="20" bestFit="1" customWidth="1"/>
    <col min="6160" max="6160" width="17" style="20" bestFit="1" customWidth="1"/>
    <col min="6161" max="6405" width="11" style="20"/>
    <col min="6406" max="6406" width="6.75" style="20" bestFit="1" customWidth="1"/>
    <col min="6407" max="6407" width="7.08203125" style="20" bestFit="1" customWidth="1"/>
    <col min="6408" max="6408" width="21.33203125" style="20" bestFit="1" customWidth="1"/>
    <col min="6409" max="6409" width="16.25" style="20" bestFit="1" customWidth="1"/>
    <col min="6410" max="6410" width="6.08203125" style="20" bestFit="1" customWidth="1"/>
    <col min="6411" max="6411" width="8.83203125" style="20" bestFit="1" customWidth="1"/>
    <col min="6412" max="6412" width="8.5" style="20" bestFit="1" customWidth="1"/>
    <col min="6413" max="6413" width="6.83203125" style="20" bestFit="1" customWidth="1"/>
    <col min="6414" max="6414" width="16.75" style="20" bestFit="1" customWidth="1"/>
    <col min="6415" max="6415" width="7.75" style="20" bestFit="1" customWidth="1"/>
    <col min="6416" max="6416" width="17" style="20" bestFit="1" customWidth="1"/>
    <col min="6417" max="6661" width="11" style="20"/>
    <col min="6662" max="6662" width="6.75" style="20" bestFit="1" customWidth="1"/>
    <col min="6663" max="6663" width="7.08203125" style="20" bestFit="1" customWidth="1"/>
    <col min="6664" max="6664" width="21.33203125" style="20" bestFit="1" customWidth="1"/>
    <col min="6665" max="6665" width="16.25" style="20" bestFit="1" customWidth="1"/>
    <col min="6666" max="6666" width="6.08203125" style="20" bestFit="1" customWidth="1"/>
    <col min="6667" max="6667" width="8.83203125" style="20" bestFit="1" customWidth="1"/>
    <col min="6668" max="6668" width="8.5" style="20" bestFit="1" customWidth="1"/>
    <col min="6669" max="6669" width="6.83203125" style="20" bestFit="1" customWidth="1"/>
    <col min="6670" max="6670" width="16.75" style="20" bestFit="1" customWidth="1"/>
    <col min="6671" max="6671" width="7.75" style="20" bestFit="1" customWidth="1"/>
    <col min="6672" max="6672" width="17" style="20" bestFit="1" customWidth="1"/>
    <col min="6673" max="6917" width="11" style="20"/>
    <col min="6918" max="6918" width="6.75" style="20" bestFit="1" customWidth="1"/>
    <col min="6919" max="6919" width="7.08203125" style="20" bestFit="1" customWidth="1"/>
    <col min="6920" max="6920" width="21.33203125" style="20" bestFit="1" customWidth="1"/>
    <col min="6921" max="6921" width="16.25" style="20" bestFit="1" customWidth="1"/>
    <col min="6922" max="6922" width="6.08203125" style="20" bestFit="1" customWidth="1"/>
    <col min="6923" max="6923" width="8.83203125" style="20" bestFit="1" customWidth="1"/>
    <col min="6924" max="6924" width="8.5" style="20" bestFit="1" customWidth="1"/>
    <col min="6925" max="6925" width="6.83203125" style="20" bestFit="1" customWidth="1"/>
    <col min="6926" max="6926" width="16.75" style="20" bestFit="1" customWidth="1"/>
    <col min="6927" max="6927" width="7.75" style="20" bestFit="1" customWidth="1"/>
    <col min="6928" max="6928" width="17" style="20" bestFit="1" customWidth="1"/>
    <col min="6929" max="7173" width="11" style="20"/>
    <col min="7174" max="7174" width="6.75" style="20" bestFit="1" customWidth="1"/>
    <col min="7175" max="7175" width="7.08203125" style="20" bestFit="1" customWidth="1"/>
    <col min="7176" max="7176" width="21.33203125" style="20" bestFit="1" customWidth="1"/>
    <col min="7177" max="7177" width="16.25" style="20" bestFit="1" customWidth="1"/>
    <col min="7178" max="7178" width="6.08203125" style="20" bestFit="1" customWidth="1"/>
    <col min="7179" max="7179" width="8.83203125" style="20" bestFit="1" customWidth="1"/>
    <col min="7180" max="7180" width="8.5" style="20" bestFit="1" customWidth="1"/>
    <col min="7181" max="7181" width="6.83203125" style="20" bestFit="1" customWidth="1"/>
    <col min="7182" max="7182" width="16.75" style="20" bestFit="1" customWidth="1"/>
    <col min="7183" max="7183" width="7.75" style="20" bestFit="1" customWidth="1"/>
    <col min="7184" max="7184" width="17" style="20" bestFit="1" customWidth="1"/>
    <col min="7185" max="7429" width="11" style="20"/>
    <col min="7430" max="7430" width="6.75" style="20" bestFit="1" customWidth="1"/>
    <col min="7431" max="7431" width="7.08203125" style="20" bestFit="1" customWidth="1"/>
    <col min="7432" max="7432" width="21.33203125" style="20" bestFit="1" customWidth="1"/>
    <col min="7433" max="7433" width="16.25" style="20" bestFit="1" customWidth="1"/>
    <col min="7434" max="7434" width="6.08203125" style="20" bestFit="1" customWidth="1"/>
    <col min="7435" max="7435" width="8.83203125" style="20" bestFit="1" customWidth="1"/>
    <col min="7436" max="7436" width="8.5" style="20" bestFit="1" customWidth="1"/>
    <col min="7437" max="7437" width="6.83203125" style="20" bestFit="1" customWidth="1"/>
    <col min="7438" max="7438" width="16.75" style="20" bestFit="1" customWidth="1"/>
    <col min="7439" max="7439" width="7.75" style="20" bestFit="1" customWidth="1"/>
    <col min="7440" max="7440" width="17" style="20" bestFit="1" customWidth="1"/>
    <col min="7441" max="7685" width="11" style="20"/>
    <col min="7686" max="7686" width="6.75" style="20" bestFit="1" customWidth="1"/>
    <col min="7687" max="7687" width="7.08203125" style="20" bestFit="1" customWidth="1"/>
    <col min="7688" max="7688" width="21.33203125" style="20" bestFit="1" customWidth="1"/>
    <col min="7689" max="7689" width="16.25" style="20" bestFit="1" customWidth="1"/>
    <col min="7690" max="7690" width="6.08203125" style="20" bestFit="1" customWidth="1"/>
    <col min="7691" max="7691" width="8.83203125" style="20" bestFit="1" customWidth="1"/>
    <col min="7692" max="7692" width="8.5" style="20" bestFit="1" customWidth="1"/>
    <col min="7693" max="7693" width="6.83203125" style="20" bestFit="1" customWidth="1"/>
    <col min="7694" max="7694" width="16.75" style="20" bestFit="1" customWidth="1"/>
    <col min="7695" max="7695" width="7.75" style="20" bestFit="1" customWidth="1"/>
    <col min="7696" max="7696" width="17" style="20" bestFit="1" customWidth="1"/>
    <col min="7697" max="7941" width="11" style="20"/>
    <col min="7942" max="7942" width="6.75" style="20" bestFit="1" customWidth="1"/>
    <col min="7943" max="7943" width="7.08203125" style="20" bestFit="1" customWidth="1"/>
    <col min="7944" max="7944" width="21.33203125" style="20" bestFit="1" customWidth="1"/>
    <col min="7945" max="7945" width="16.25" style="20" bestFit="1" customWidth="1"/>
    <col min="7946" max="7946" width="6.08203125" style="20" bestFit="1" customWidth="1"/>
    <col min="7947" max="7947" width="8.83203125" style="20" bestFit="1" customWidth="1"/>
    <col min="7948" max="7948" width="8.5" style="20" bestFit="1" customWidth="1"/>
    <col min="7949" max="7949" width="6.83203125" style="20" bestFit="1" customWidth="1"/>
    <col min="7950" max="7950" width="16.75" style="20" bestFit="1" customWidth="1"/>
    <col min="7951" max="7951" width="7.75" style="20" bestFit="1" customWidth="1"/>
    <col min="7952" max="7952" width="17" style="20" bestFit="1" customWidth="1"/>
    <col min="7953" max="8197" width="11" style="20"/>
    <col min="8198" max="8198" width="6.75" style="20" bestFit="1" customWidth="1"/>
    <col min="8199" max="8199" width="7.08203125" style="20" bestFit="1" customWidth="1"/>
    <col min="8200" max="8200" width="21.33203125" style="20" bestFit="1" customWidth="1"/>
    <col min="8201" max="8201" width="16.25" style="20" bestFit="1" customWidth="1"/>
    <col min="8202" max="8202" width="6.08203125" style="20" bestFit="1" customWidth="1"/>
    <col min="8203" max="8203" width="8.83203125" style="20" bestFit="1" customWidth="1"/>
    <col min="8204" max="8204" width="8.5" style="20" bestFit="1" customWidth="1"/>
    <col min="8205" max="8205" width="6.83203125" style="20" bestFit="1" customWidth="1"/>
    <col min="8206" max="8206" width="16.75" style="20" bestFit="1" customWidth="1"/>
    <col min="8207" max="8207" width="7.75" style="20" bestFit="1" customWidth="1"/>
    <col min="8208" max="8208" width="17" style="20" bestFit="1" customWidth="1"/>
    <col min="8209" max="8453" width="11" style="20"/>
    <col min="8454" max="8454" width="6.75" style="20" bestFit="1" customWidth="1"/>
    <col min="8455" max="8455" width="7.08203125" style="20" bestFit="1" customWidth="1"/>
    <col min="8456" max="8456" width="21.33203125" style="20" bestFit="1" customWidth="1"/>
    <col min="8457" max="8457" width="16.25" style="20" bestFit="1" customWidth="1"/>
    <col min="8458" max="8458" width="6.08203125" style="20" bestFit="1" customWidth="1"/>
    <col min="8459" max="8459" width="8.83203125" style="20" bestFit="1" customWidth="1"/>
    <col min="8460" max="8460" width="8.5" style="20" bestFit="1" customWidth="1"/>
    <col min="8461" max="8461" width="6.83203125" style="20" bestFit="1" customWidth="1"/>
    <col min="8462" max="8462" width="16.75" style="20" bestFit="1" customWidth="1"/>
    <col min="8463" max="8463" width="7.75" style="20" bestFit="1" customWidth="1"/>
    <col min="8464" max="8464" width="17" style="20" bestFit="1" customWidth="1"/>
    <col min="8465" max="8709" width="11" style="20"/>
    <col min="8710" max="8710" width="6.75" style="20" bestFit="1" customWidth="1"/>
    <col min="8711" max="8711" width="7.08203125" style="20" bestFit="1" customWidth="1"/>
    <col min="8712" max="8712" width="21.33203125" style="20" bestFit="1" customWidth="1"/>
    <col min="8713" max="8713" width="16.25" style="20" bestFit="1" customWidth="1"/>
    <col min="8714" max="8714" width="6.08203125" style="20" bestFit="1" customWidth="1"/>
    <col min="8715" max="8715" width="8.83203125" style="20" bestFit="1" customWidth="1"/>
    <col min="8716" max="8716" width="8.5" style="20" bestFit="1" customWidth="1"/>
    <col min="8717" max="8717" width="6.83203125" style="20" bestFit="1" customWidth="1"/>
    <col min="8718" max="8718" width="16.75" style="20" bestFit="1" customWidth="1"/>
    <col min="8719" max="8719" width="7.75" style="20" bestFit="1" customWidth="1"/>
    <col min="8720" max="8720" width="17" style="20" bestFit="1" customWidth="1"/>
    <col min="8721" max="8965" width="11" style="20"/>
    <col min="8966" max="8966" width="6.75" style="20" bestFit="1" customWidth="1"/>
    <col min="8967" max="8967" width="7.08203125" style="20" bestFit="1" customWidth="1"/>
    <col min="8968" max="8968" width="21.33203125" style="20" bestFit="1" customWidth="1"/>
    <col min="8969" max="8969" width="16.25" style="20" bestFit="1" customWidth="1"/>
    <col min="8970" max="8970" width="6.08203125" style="20" bestFit="1" customWidth="1"/>
    <col min="8971" max="8971" width="8.83203125" style="20" bestFit="1" customWidth="1"/>
    <col min="8972" max="8972" width="8.5" style="20" bestFit="1" customWidth="1"/>
    <col min="8973" max="8973" width="6.83203125" style="20" bestFit="1" customWidth="1"/>
    <col min="8974" max="8974" width="16.75" style="20" bestFit="1" customWidth="1"/>
    <col min="8975" max="8975" width="7.75" style="20" bestFit="1" customWidth="1"/>
    <col min="8976" max="8976" width="17" style="20" bestFit="1" customWidth="1"/>
    <col min="8977" max="9221" width="11" style="20"/>
    <col min="9222" max="9222" width="6.75" style="20" bestFit="1" customWidth="1"/>
    <col min="9223" max="9223" width="7.08203125" style="20" bestFit="1" customWidth="1"/>
    <col min="9224" max="9224" width="21.33203125" style="20" bestFit="1" customWidth="1"/>
    <col min="9225" max="9225" width="16.25" style="20" bestFit="1" customWidth="1"/>
    <col min="9226" max="9226" width="6.08203125" style="20" bestFit="1" customWidth="1"/>
    <col min="9227" max="9227" width="8.83203125" style="20" bestFit="1" customWidth="1"/>
    <col min="9228" max="9228" width="8.5" style="20" bestFit="1" customWidth="1"/>
    <col min="9229" max="9229" width="6.83203125" style="20" bestFit="1" customWidth="1"/>
    <col min="9230" max="9230" width="16.75" style="20" bestFit="1" customWidth="1"/>
    <col min="9231" max="9231" width="7.75" style="20" bestFit="1" customWidth="1"/>
    <col min="9232" max="9232" width="17" style="20" bestFit="1" customWidth="1"/>
    <col min="9233" max="9477" width="11" style="20"/>
    <col min="9478" max="9478" width="6.75" style="20" bestFit="1" customWidth="1"/>
    <col min="9479" max="9479" width="7.08203125" style="20" bestFit="1" customWidth="1"/>
    <col min="9480" max="9480" width="21.33203125" style="20" bestFit="1" customWidth="1"/>
    <col min="9481" max="9481" width="16.25" style="20" bestFit="1" customWidth="1"/>
    <col min="9482" max="9482" width="6.08203125" style="20" bestFit="1" customWidth="1"/>
    <col min="9483" max="9483" width="8.83203125" style="20" bestFit="1" customWidth="1"/>
    <col min="9484" max="9484" width="8.5" style="20" bestFit="1" customWidth="1"/>
    <col min="9485" max="9485" width="6.83203125" style="20" bestFit="1" customWidth="1"/>
    <col min="9486" max="9486" width="16.75" style="20" bestFit="1" customWidth="1"/>
    <col min="9487" max="9487" width="7.75" style="20" bestFit="1" customWidth="1"/>
    <col min="9488" max="9488" width="17" style="20" bestFit="1" customWidth="1"/>
    <col min="9489" max="9733" width="11" style="20"/>
    <col min="9734" max="9734" width="6.75" style="20" bestFit="1" customWidth="1"/>
    <col min="9735" max="9735" width="7.08203125" style="20" bestFit="1" customWidth="1"/>
    <col min="9736" max="9736" width="21.33203125" style="20" bestFit="1" customWidth="1"/>
    <col min="9737" max="9737" width="16.25" style="20" bestFit="1" customWidth="1"/>
    <col min="9738" max="9738" width="6.08203125" style="20" bestFit="1" customWidth="1"/>
    <col min="9739" max="9739" width="8.83203125" style="20" bestFit="1" customWidth="1"/>
    <col min="9740" max="9740" width="8.5" style="20" bestFit="1" customWidth="1"/>
    <col min="9741" max="9741" width="6.83203125" style="20" bestFit="1" customWidth="1"/>
    <col min="9742" max="9742" width="16.75" style="20" bestFit="1" customWidth="1"/>
    <col min="9743" max="9743" width="7.75" style="20" bestFit="1" customWidth="1"/>
    <col min="9744" max="9744" width="17" style="20" bestFit="1" customWidth="1"/>
    <col min="9745" max="9989" width="11" style="20"/>
    <col min="9990" max="9990" width="6.75" style="20" bestFit="1" customWidth="1"/>
    <col min="9991" max="9991" width="7.08203125" style="20" bestFit="1" customWidth="1"/>
    <col min="9992" max="9992" width="21.33203125" style="20" bestFit="1" customWidth="1"/>
    <col min="9993" max="9993" width="16.25" style="20" bestFit="1" customWidth="1"/>
    <col min="9994" max="9994" width="6.08203125" style="20" bestFit="1" customWidth="1"/>
    <col min="9995" max="9995" width="8.83203125" style="20" bestFit="1" customWidth="1"/>
    <col min="9996" max="9996" width="8.5" style="20" bestFit="1" customWidth="1"/>
    <col min="9997" max="9997" width="6.83203125" style="20" bestFit="1" customWidth="1"/>
    <col min="9998" max="9998" width="16.75" style="20" bestFit="1" customWidth="1"/>
    <col min="9999" max="9999" width="7.75" style="20" bestFit="1" customWidth="1"/>
    <col min="10000" max="10000" width="17" style="20" bestFit="1" customWidth="1"/>
    <col min="10001" max="10245" width="11" style="20"/>
    <col min="10246" max="10246" width="6.75" style="20" bestFit="1" customWidth="1"/>
    <col min="10247" max="10247" width="7.08203125" style="20" bestFit="1" customWidth="1"/>
    <col min="10248" max="10248" width="21.33203125" style="20" bestFit="1" customWidth="1"/>
    <col min="10249" max="10249" width="16.25" style="20" bestFit="1" customWidth="1"/>
    <col min="10250" max="10250" width="6.08203125" style="20" bestFit="1" customWidth="1"/>
    <col min="10251" max="10251" width="8.83203125" style="20" bestFit="1" customWidth="1"/>
    <col min="10252" max="10252" width="8.5" style="20" bestFit="1" customWidth="1"/>
    <col min="10253" max="10253" width="6.83203125" style="20" bestFit="1" customWidth="1"/>
    <col min="10254" max="10254" width="16.75" style="20" bestFit="1" customWidth="1"/>
    <col min="10255" max="10255" width="7.75" style="20" bestFit="1" customWidth="1"/>
    <col min="10256" max="10256" width="17" style="20" bestFit="1" customWidth="1"/>
    <col min="10257" max="10501" width="11" style="20"/>
    <col min="10502" max="10502" width="6.75" style="20" bestFit="1" customWidth="1"/>
    <col min="10503" max="10503" width="7.08203125" style="20" bestFit="1" customWidth="1"/>
    <col min="10504" max="10504" width="21.33203125" style="20" bestFit="1" customWidth="1"/>
    <col min="10505" max="10505" width="16.25" style="20" bestFit="1" customWidth="1"/>
    <col min="10506" max="10506" width="6.08203125" style="20" bestFit="1" customWidth="1"/>
    <col min="10507" max="10507" width="8.83203125" style="20" bestFit="1" customWidth="1"/>
    <col min="10508" max="10508" width="8.5" style="20" bestFit="1" customWidth="1"/>
    <col min="10509" max="10509" width="6.83203125" style="20" bestFit="1" customWidth="1"/>
    <col min="10510" max="10510" width="16.75" style="20" bestFit="1" customWidth="1"/>
    <col min="10511" max="10511" width="7.75" style="20" bestFit="1" customWidth="1"/>
    <col min="10512" max="10512" width="17" style="20" bestFit="1" customWidth="1"/>
    <col min="10513" max="10757" width="11" style="20"/>
    <col min="10758" max="10758" width="6.75" style="20" bestFit="1" customWidth="1"/>
    <col min="10759" max="10759" width="7.08203125" style="20" bestFit="1" customWidth="1"/>
    <col min="10760" max="10760" width="21.33203125" style="20" bestFit="1" customWidth="1"/>
    <col min="10761" max="10761" width="16.25" style="20" bestFit="1" customWidth="1"/>
    <col min="10762" max="10762" width="6.08203125" style="20" bestFit="1" customWidth="1"/>
    <col min="10763" max="10763" width="8.83203125" style="20" bestFit="1" customWidth="1"/>
    <col min="10764" max="10764" width="8.5" style="20" bestFit="1" customWidth="1"/>
    <col min="10765" max="10765" width="6.83203125" style="20" bestFit="1" customWidth="1"/>
    <col min="10766" max="10766" width="16.75" style="20" bestFit="1" customWidth="1"/>
    <col min="10767" max="10767" width="7.75" style="20" bestFit="1" customWidth="1"/>
    <col min="10768" max="10768" width="17" style="20" bestFit="1" customWidth="1"/>
    <col min="10769" max="11013" width="11" style="20"/>
    <col min="11014" max="11014" width="6.75" style="20" bestFit="1" customWidth="1"/>
    <col min="11015" max="11015" width="7.08203125" style="20" bestFit="1" customWidth="1"/>
    <col min="11016" max="11016" width="21.33203125" style="20" bestFit="1" customWidth="1"/>
    <col min="11017" max="11017" width="16.25" style="20" bestFit="1" customWidth="1"/>
    <col min="11018" max="11018" width="6.08203125" style="20" bestFit="1" customWidth="1"/>
    <col min="11019" max="11019" width="8.83203125" style="20" bestFit="1" customWidth="1"/>
    <col min="11020" max="11020" width="8.5" style="20" bestFit="1" customWidth="1"/>
    <col min="11021" max="11021" width="6.83203125" style="20" bestFit="1" customWidth="1"/>
    <col min="11022" max="11022" width="16.75" style="20" bestFit="1" customWidth="1"/>
    <col min="11023" max="11023" width="7.75" style="20" bestFit="1" customWidth="1"/>
    <col min="11024" max="11024" width="17" style="20" bestFit="1" customWidth="1"/>
    <col min="11025" max="11269" width="11" style="20"/>
    <col min="11270" max="11270" width="6.75" style="20" bestFit="1" customWidth="1"/>
    <col min="11271" max="11271" width="7.08203125" style="20" bestFit="1" customWidth="1"/>
    <col min="11272" max="11272" width="21.33203125" style="20" bestFit="1" customWidth="1"/>
    <col min="11273" max="11273" width="16.25" style="20" bestFit="1" customWidth="1"/>
    <col min="11274" max="11274" width="6.08203125" style="20" bestFit="1" customWidth="1"/>
    <col min="11275" max="11275" width="8.83203125" style="20" bestFit="1" customWidth="1"/>
    <col min="11276" max="11276" width="8.5" style="20" bestFit="1" customWidth="1"/>
    <col min="11277" max="11277" width="6.83203125" style="20" bestFit="1" customWidth="1"/>
    <col min="11278" max="11278" width="16.75" style="20" bestFit="1" customWidth="1"/>
    <col min="11279" max="11279" width="7.75" style="20" bestFit="1" customWidth="1"/>
    <col min="11280" max="11280" width="17" style="20" bestFit="1" customWidth="1"/>
    <col min="11281" max="11525" width="11" style="20"/>
    <col min="11526" max="11526" width="6.75" style="20" bestFit="1" customWidth="1"/>
    <col min="11527" max="11527" width="7.08203125" style="20" bestFit="1" customWidth="1"/>
    <col min="11528" max="11528" width="21.33203125" style="20" bestFit="1" customWidth="1"/>
    <col min="11529" max="11529" width="16.25" style="20" bestFit="1" customWidth="1"/>
    <col min="11530" max="11530" width="6.08203125" style="20" bestFit="1" customWidth="1"/>
    <col min="11531" max="11531" width="8.83203125" style="20" bestFit="1" customWidth="1"/>
    <col min="11532" max="11532" width="8.5" style="20" bestFit="1" customWidth="1"/>
    <col min="11533" max="11533" width="6.83203125" style="20" bestFit="1" customWidth="1"/>
    <col min="11534" max="11534" width="16.75" style="20" bestFit="1" customWidth="1"/>
    <col min="11535" max="11535" width="7.75" style="20" bestFit="1" customWidth="1"/>
    <col min="11536" max="11536" width="17" style="20" bestFit="1" customWidth="1"/>
    <col min="11537" max="11781" width="11" style="20"/>
    <col min="11782" max="11782" width="6.75" style="20" bestFit="1" customWidth="1"/>
    <col min="11783" max="11783" width="7.08203125" style="20" bestFit="1" customWidth="1"/>
    <col min="11784" max="11784" width="21.33203125" style="20" bestFit="1" customWidth="1"/>
    <col min="11785" max="11785" width="16.25" style="20" bestFit="1" customWidth="1"/>
    <col min="11786" max="11786" width="6.08203125" style="20" bestFit="1" customWidth="1"/>
    <col min="11787" max="11787" width="8.83203125" style="20" bestFit="1" customWidth="1"/>
    <col min="11788" max="11788" width="8.5" style="20" bestFit="1" customWidth="1"/>
    <col min="11789" max="11789" width="6.83203125" style="20" bestFit="1" customWidth="1"/>
    <col min="11790" max="11790" width="16.75" style="20" bestFit="1" customWidth="1"/>
    <col min="11791" max="11791" width="7.75" style="20" bestFit="1" customWidth="1"/>
    <col min="11792" max="11792" width="17" style="20" bestFit="1" customWidth="1"/>
    <col min="11793" max="12037" width="11" style="20"/>
    <col min="12038" max="12038" width="6.75" style="20" bestFit="1" customWidth="1"/>
    <col min="12039" max="12039" width="7.08203125" style="20" bestFit="1" customWidth="1"/>
    <col min="12040" max="12040" width="21.33203125" style="20" bestFit="1" customWidth="1"/>
    <col min="12041" max="12041" width="16.25" style="20" bestFit="1" customWidth="1"/>
    <col min="12042" max="12042" width="6.08203125" style="20" bestFit="1" customWidth="1"/>
    <col min="12043" max="12043" width="8.83203125" style="20" bestFit="1" customWidth="1"/>
    <col min="12044" max="12044" width="8.5" style="20" bestFit="1" customWidth="1"/>
    <col min="12045" max="12045" width="6.83203125" style="20" bestFit="1" customWidth="1"/>
    <col min="12046" max="12046" width="16.75" style="20" bestFit="1" customWidth="1"/>
    <col min="12047" max="12047" width="7.75" style="20" bestFit="1" customWidth="1"/>
    <col min="12048" max="12048" width="17" style="20" bestFit="1" customWidth="1"/>
    <col min="12049" max="12293" width="11" style="20"/>
    <col min="12294" max="12294" width="6.75" style="20" bestFit="1" customWidth="1"/>
    <col min="12295" max="12295" width="7.08203125" style="20" bestFit="1" customWidth="1"/>
    <col min="12296" max="12296" width="21.33203125" style="20" bestFit="1" customWidth="1"/>
    <col min="12297" max="12297" width="16.25" style="20" bestFit="1" customWidth="1"/>
    <col min="12298" max="12298" width="6.08203125" style="20" bestFit="1" customWidth="1"/>
    <col min="12299" max="12299" width="8.83203125" style="20" bestFit="1" customWidth="1"/>
    <col min="12300" max="12300" width="8.5" style="20" bestFit="1" customWidth="1"/>
    <col min="12301" max="12301" width="6.83203125" style="20" bestFit="1" customWidth="1"/>
    <col min="12302" max="12302" width="16.75" style="20" bestFit="1" customWidth="1"/>
    <col min="12303" max="12303" width="7.75" style="20" bestFit="1" customWidth="1"/>
    <col min="12304" max="12304" width="17" style="20" bestFit="1" customWidth="1"/>
    <col min="12305" max="12549" width="11" style="20"/>
    <col min="12550" max="12550" width="6.75" style="20" bestFit="1" customWidth="1"/>
    <col min="12551" max="12551" width="7.08203125" style="20" bestFit="1" customWidth="1"/>
    <col min="12552" max="12552" width="21.33203125" style="20" bestFit="1" customWidth="1"/>
    <col min="12553" max="12553" width="16.25" style="20" bestFit="1" customWidth="1"/>
    <col min="12554" max="12554" width="6.08203125" style="20" bestFit="1" customWidth="1"/>
    <col min="12555" max="12555" width="8.83203125" style="20" bestFit="1" customWidth="1"/>
    <col min="12556" max="12556" width="8.5" style="20" bestFit="1" customWidth="1"/>
    <col min="12557" max="12557" width="6.83203125" style="20" bestFit="1" customWidth="1"/>
    <col min="12558" max="12558" width="16.75" style="20" bestFit="1" customWidth="1"/>
    <col min="12559" max="12559" width="7.75" style="20" bestFit="1" customWidth="1"/>
    <col min="12560" max="12560" width="17" style="20" bestFit="1" customWidth="1"/>
    <col min="12561" max="12805" width="11" style="20"/>
    <col min="12806" max="12806" width="6.75" style="20" bestFit="1" customWidth="1"/>
    <col min="12807" max="12807" width="7.08203125" style="20" bestFit="1" customWidth="1"/>
    <col min="12808" max="12808" width="21.33203125" style="20" bestFit="1" customWidth="1"/>
    <col min="12809" max="12809" width="16.25" style="20" bestFit="1" customWidth="1"/>
    <col min="12810" max="12810" width="6.08203125" style="20" bestFit="1" customWidth="1"/>
    <col min="12811" max="12811" width="8.83203125" style="20" bestFit="1" customWidth="1"/>
    <col min="12812" max="12812" width="8.5" style="20" bestFit="1" customWidth="1"/>
    <col min="12813" max="12813" width="6.83203125" style="20" bestFit="1" customWidth="1"/>
    <col min="12814" max="12814" width="16.75" style="20" bestFit="1" customWidth="1"/>
    <col min="12815" max="12815" width="7.75" style="20" bestFit="1" customWidth="1"/>
    <col min="12816" max="12816" width="17" style="20" bestFit="1" customWidth="1"/>
    <col min="12817" max="13061" width="11" style="20"/>
    <col min="13062" max="13062" width="6.75" style="20" bestFit="1" customWidth="1"/>
    <col min="13063" max="13063" width="7.08203125" style="20" bestFit="1" customWidth="1"/>
    <col min="13064" max="13064" width="21.33203125" style="20" bestFit="1" customWidth="1"/>
    <col min="13065" max="13065" width="16.25" style="20" bestFit="1" customWidth="1"/>
    <col min="13066" max="13066" width="6.08203125" style="20" bestFit="1" customWidth="1"/>
    <col min="13067" max="13067" width="8.83203125" style="20" bestFit="1" customWidth="1"/>
    <col min="13068" max="13068" width="8.5" style="20" bestFit="1" customWidth="1"/>
    <col min="13069" max="13069" width="6.83203125" style="20" bestFit="1" customWidth="1"/>
    <col min="13070" max="13070" width="16.75" style="20" bestFit="1" customWidth="1"/>
    <col min="13071" max="13071" width="7.75" style="20" bestFit="1" customWidth="1"/>
    <col min="13072" max="13072" width="17" style="20" bestFit="1" customWidth="1"/>
    <col min="13073" max="13317" width="11" style="20"/>
    <col min="13318" max="13318" width="6.75" style="20" bestFit="1" customWidth="1"/>
    <col min="13319" max="13319" width="7.08203125" style="20" bestFit="1" customWidth="1"/>
    <col min="13320" max="13320" width="21.33203125" style="20" bestFit="1" customWidth="1"/>
    <col min="13321" max="13321" width="16.25" style="20" bestFit="1" customWidth="1"/>
    <col min="13322" max="13322" width="6.08203125" style="20" bestFit="1" customWidth="1"/>
    <col min="13323" max="13323" width="8.83203125" style="20" bestFit="1" customWidth="1"/>
    <col min="13324" max="13324" width="8.5" style="20" bestFit="1" customWidth="1"/>
    <col min="13325" max="13325" width="6.83203125" style="20" bestFit="1" customWidth="1"/>
    <col min="13326" max="13326" width="16.75" style="20" bestFit="1" customWidth="1"/>
    <col min="13327" max="13327" width="7.75" style="20" bestFit="1" customWidth="1"/>
    <col min="13328" max="13328" width="17" style="20" bestFit="1" customWidth="1"/>
    <col min="13329" max="13573" width="11" style="20"/>
    <col min="13574" max="13574" width="6.75" style="20" bestFit="1" customWidth="1"/>
    <col min="13575" max="13575" width="7.08203125" style="20" bestFit="1" customWidth="1"/>
    <col min="13576" max="13576" width="21.33203125" style="20" bestFit="1" customWidth="1"/>
    <col min="13577" max="13577" width="16.25" style="20" bestFit="1" customWidth="1"/>
    <col min="13578" max="13578" width="6.08203125" style="20" bestFit="1" customWidth="1"/>
    <col min="13579" max="13579" width="8.83203125" style="20" bestFit="1" customWidth="1"/>
    <col min="13580" max="13580" width="8.5" style="20" bestFit="1" customWidth="1"/>
    <col min="13581" max="13581" width="6.83203125" style="20" bestFit="1" customWidth="1"/>
    <col min="13582" max="13582" width="16.75" style="20" bestFit="1" customWidth="1"/>
    <col min="13583" max="13583" width="7.75" style="20" bestFit="1" customWidth="1"/>
    <col min="13584" max="13584" width="17" style="20" bestFit="1" customWidth="1"/>
    <col min="13585" max="13829" width="11" style="20"/>
    <col min="13830" max="13830" width="6.75" style="20" bestFit="1" customWidth="1"/>
    <col min="13831" max="13831" width="7.08203125" style="20" bestFit="1" customWidth="1"/>
    <col min="13832" max="13832" width="21.33203125" style="20" bestFit="1" customWidth="1"/>
    <col min="13833" max="13833" width="16.25" style="20" bestFit="1" customWidth="1"/>
    <col min="13834" max="13834" width="6.08203125" style="20" bestFit="1" customWidth="1"/>
    <col min="13835" max="13835" width="8.83203125" style="20" bestFit="1" customWidth="1"/>
    <col min="13836" max="13836" width="8.5" style="20" bestFit="1" customWidth="1"/>
    <col min="13837" max="13837" width="6.83203125" style="20" bestFit="1" customWidth="1"/>
    <col min="13838" max="13838" width="16.75" style="20" bestFit="1" customWidth="1"/>
    <col min="13839" max="13839" width="7.75" style="20" bestFit="1" customWidth="1"/>
    <col min="13840" max="13840" width="17" style="20" bestFit="1" customWidth="1"/>
    <col min="13841" max="14085" width="11" style="20"/>
    <col min="14086" max="14086" width="6.75" style="20" bestFit="1" customWidth="1"/>
    <col min="14087" max="14087" width="7.08203125" style="20" bestFit="1" customWidth="1"/>
    <col min="14088" max="14088" width="21.33203125" style="20" bestFit="1" customWidth="1"/>
    <col min="14089" max="14089" width="16.25" style="20" bestFit="1" customWidth="1"/>
    <col min="14090" max="14090" width="6.08203125" style="20" bestFit="1" customWidth="1"/>
    <col min="14091" max="14091" width="8.83203125" style="20" bestFit="1" customWidth="1"/>
    <col min="14092" max="14092" width="8.5" style="20" bestFit="1" customWidth="1"/>
    <col min="14093" max="14093" width="6.83203125" style="20" bestFit="1" customWidth="1"/>
    <col min="14094" max="14094" width="16.75" style="20" bestFit="1" customWidth="1"/>
    <col min="14095" max="14095" width="7.75" style="20" bestFit="1" customWidth="1"/>
    <col min="14096" max="14096" width="17" style="20" bestFit="1" customWidth="1"/>
    <col min="14097" max="14341" width="11" style="20"/>
    <col min="14342" max="14342" width="6.75" style="20" bestFit="1" customWidth="1"/>
    <col min="14343" max="14343" width="7.08203125" style="20" bestFit="1" customWidth="1"/>
    <col min="14344" max="14344" width="21.33203125" style="20" bestFit="1" customWidth="1"/>
    <col min="14345" max="14345" width="16.25" style="20" bestFit="1" customWidth="1"/>
    <col min="14346" max="14346" width="6.08203125" style="20" bestFit="1" customWidth="1"/>
    <col min="14347" max="14347" width="8.83203125" style="20" bestFit="1" customWidth="1"/>
    <col min="14348" max="14348" width="8.5" style="20" bestFit="1" customWidth="1"/>
    <col min="14349" max="14349" width="6.83203125" style="20" bestFit="1" customWidth="1"/>
    <col min="14350" max="14350" width="16.75" style="20" bestFit="1" customWidth="1"/>
    <col min="14351" max="14351" width="7.75" style="20" bestFit="1" customWidth="1"/>
    <col min="14352" max="14352" width="17" style="20" bestFit="1" customWidth="1"/>
    <col min="14353" max="14597" width="11" style="20"/>
    <col min="14598" max="14598" width="6.75" style="20" bestFit="1" customWidth="1"/>
    <col min="14599" max="14599" width="7.08203125" style="20" bestFit="1" customWidth="1"/>
    <col min="14600" max="14600" width="21.33203125" style="20" bestFit="1" customWidth="1"/>
    <col min="14601" max="14601" width="16.25" style="20" bestFit="1" customWidth="1"/>
    <col min="14602" max="14602" width="6.08203125" style="20" bestFit="1" customWidth="1"/>
    <col min="14603" max="14603" width="8.83203125" style="20" bestFit="1" customWidth="1"/>
    <col min="14604" max="14604" width="8.5" style="20" bestFit="1" customWidth="1"/>
    <col min="14605" max="14605" width="6.83203125" style="20" bestFit="1" customWidth="1"/>
    <col min="14606" max="14606" width="16.75" style="20" bestFit="1" customWidth="1"/>
    <col min="14607" max="14607" width="7.75" style="20" bestFit="1" customWidth="1"/>
    <col min="14608" max="14608" width="17" style="20" bestFit="1" customWidth="1"/>
    <col min="14609" max="14853" width="11" style="20"/>
    <col min="14854" max="14854" width="6.75" style="20" bestFit="1" customWidth="1"/>
    <col min="14855" max="14855" width="7.08203125" style="20" bestFit="1" customWidth="1"/>
    <col min="14856" max="14856" width="21.33203125" style="20" bestFit="1" customWidth="1"/>
    <col min="14857" max="14857" width="16.25" style="20" bestFit="1" customWidth="1"/>
    <col min="14858" max="14858" width="6.08203125" style="20" bestFit="1" customWidth="1"/>
    <col min="14859" max="14859" width="8.83203125" style="20" bestFit="1" customWidth="1"/>
    <col min="14860" max="14860" width="8.5" style="20" bestFit="1" customWidth="1"/>
    <col min="14861" max="14861" width="6.83203125" style="20" bestFit="1" customWidth="1"/>
    <col min="14862" max="14862" width="16.75" style="20" bestFit="1" customWidth="1"/>
    <col min="14863" max="14863" width="7.75" style="20" bestFit="1" customWidth="1"/>
    <col min="14864" max="14864" width="17" style="20" bestFit="1" customWidth="1"/>
    <col min="14865" max="15109" width="11" style="20"/>
    <col min="15110" max="15110" width="6.75" style="20" bestFit="1" customWidth="1"/>
    <col min="15111" max="15111" width="7.08203125" style="20" bestFit="1" customWidth="1"/>
    <col min="15112" max="15112" width="21.33203125" style="20" bestFit="1" customWidth="1"/>
    <col min="15113" max="15113" width="16.25" style="20" bestFit="1" customWidth="1"/>
    <col min="15114" max="15114" width="6.08203125" style="20" bestFit="1" customWidth="1"/>
    <col min="15115" max="15115" width="8.83203125" style="20" bestFit="1" customWidth="1"/>
    <col min="15116" max="15116" width="8.5" style="20" bestFit="1" customWidth="1"/>
    <col min="15117" max="15117" width="6.83203125" style="20" bestFit="1" customWidth="1"/>
    <col min="15118" max="15118" width="16.75" style="20" bestFit="1" customWidth="1"/>
    <col min="15119" max="15119" width="7.75" style="20" bestFit="1" customWidth="1"/>
    <col min="15120" max="15120" width="17" style="20" bestFit="1" customWidth="1"/>
    <col min="15121" max="15365" width="11" style="20"/>
    <col min="15366" max="15366" width="6.75" style="20" bestFit="1" customWidth="1"/>
    <col min="15367" max="15367" width="7.08203125" style="20" bestFit="1" customWidth="1"/>
    <col min="15368" max="15368" width="21.33203125" style="20" bestFit="1" customWidth="1"/>
    <col min="15369" max="15369" width="16.25" style="20" bestFit="1" customWidth="1"/>
    <col min="15370" max="15370" width="6.08203125" style="20" bestFit="1" customWidth="1"/>
    <col min="15371" max="15371" width="8.83203125" style="20" bestFit="1" customWidth="1"/>
    <col min="15372" max="15372" width="8.5" style="20" bestFit="1" customWidth="1"/>
    <col min="15373" max="15373" width="6.83203125" style="20" bestFit="1" customWidth="1"/>
    <col min="15374" max="15374" width="16.75" style="20" bestFit="1" customWidth="1"/>
    <col min="15375" max="15375" width="7.75" style="20" bestFit="1" customWidth="1"/>
    <col min="15376" max="15376" width="17" style="20" bestFit="1" customWidth="1"/>
    <col min="15377" max="15621" width="11" style="20"/>
    <col min="15622" max="15622" width="6.75" style="20" bestFit="1" customWidth="1"/>
    <col min="15623" max="15623" width="7.08203125" style="20" bestFit="1" customWidth="1"/>
    <col min="15624" max="15624" width="21.33203125" style="20" bestFit="1" customWidth="1"/>
    <col min="15625" max="15625" width="16.25" style="20" bestFit="1" customWidth="1"/>
    <col min="15626" max="15626" width="6.08203125" style="20" bestFit="1" customWidth="1"/>
    <col min="15627" max="15627" width="8.83203125" style="20" bestFit="1" customWidth="1"/>
    <col min="15628" max="15628" width="8.5" style="20" bestFit="1" customWidth="1"/>
    <col min="15629" max="15629" width="6.83203125" style="20" bestFit="1" customWidth="1"/>
    <col min="15630" max="15630" width="16.75" style="20" bestFit="1" customWidth="1"/>
    <col min="15631" max="15631" width="7.75" style="20" bestFit="1" customWidth="1"/>
    <col min="15632" max="15632" width="17" style="20" bestFit="1" customWidth="1"/>
    <col min="15633" max="15877" width="11" style="20"/>
    <col min="15878" max="15878" width="6.75" style="20" bestFit="1" customWidth="1"/>
    <col min="15879" max="15879" width="7.08203125" style="20" bestFit="1" customWidth="1"/>
    <col min="15880" max="15880" width="21.33203125" style="20" bestFit="1" customWidth="1"/>
    <col min="15881" max="15881" width="16.25" style="20" bestFit="1" customWidth="1"/>
    <col min="15882" max="15882" width="6.08203125" style="20" bestFit="1" customWidth="1"/>
    <col min="15883" max="15883" width="8.83203125" style="20" bestFit="1" customWidth="1"/>
    <col min="15884" max="15884" width="8.5" style="20" bestFit="1" customWidth="1"/>
    <col min="15885" max="15885" width="6.83203125" style="20" bestFit="1" customWidth="1"/>
    <col min="15886" max="15886" width="16.75" style="20" bestFit="1" customWidth="1"/>
    <col min="15887" max="15887" width="7.75" style="20" bestFit="1" customWidth="1"/>
    <col min="15888" max="15888" width="17" style="20" bestFit="1" customWidth="1"/>
    <col min="15889" max="16133" width="11" style="20"/>
    <col min="16134" max="16134" width="6.75" style="20" bestFit="1" customWidth="1"/>
    <col min="16135" max="16135" width="7.08203125" style="20" bestFit="1" customWidth="1"/>
    <col min="16136" max="16136" width="21.33203125" style="20" bestFit="1" customWidth="1"/>
    <col min="16137" max="16137" width="16.25" style="20" bestFit="1" customWidth="1"/>
    <col min="16138" max="16138" width="6.08203125" style="20" bestFit="1" customWidth="1"/>
    <col min="16139" max="16139" width="8.83203125" style="20" bestFit="1" customWidth="1"/>
    <col min="16140" max="16140" width="8.5" style="20" bestFit="1" customWidth="1"/>
    <col min="16141" max="16141" width="6.83203125" style="20" bestFit="1" customWidth="1"/>
    <col min="16142" max="16142" width="16.75" style="20" bestFit="1" customWidth="1"/>
    <col min="16143" max="16143" width="7.75" style="20" bestFit="1" customWidth="1"/>
    <col min="16144" max="16144" width="17" style="20" bestFit="1" customWidth="1"/>
    <col min="16145" max="16382" width="11" style="20"/>
    <col min="16383" max="16384" width="11" style="20" customWidth="1"/>
  </cols>
  <sheetData>
    <row r="1" spans="1:23" ht="13" x14ac:dyDescent="0.3">
      <c r="A1" s="17" t="s">
        <v>563</v>
      </c>
      <c r="B1" s="18" t="s">
        <v>564</v>
      </c>
      <c r="C1" s="18" t="s">
        <v>565</v>
      </c>
      <c r="D1" s="18" t="s">
        <v>566</v>
      </c>
      <c r="E1" s="18" t="s">
        <v>567</v>
      </c>
      <c r="F1" s="18" t="s">
        <v>568</v>
      </c>
      <c r="G1" s="18" t="s">
        <v>569</v>
      </c>
      <c r="H1" s="18" t="s">
        <v>570</v>
      </c>
      <c r="I1" s="18" t="s">
        <v>1669</v>
      </c>
      <c r="J1" s="18" t="s">
        <v>1670</v>
      </c>
      <c r="K1" s="18" t="s">
        <v>571</v>
      </c>
      <c r="L1" s="18" t="s">
        <v>572</v>
      </c>
      <c r="M1" s="18" t="s">
        <v>573</v>
      </c>
      <c r="N1" s="18" t="s">
        <v>574</v>
      </c>
      <c r="O1" s="50" t="s">
        <v>528</v>
      </c>
      <c r="P1" s="27" t="s">
        <v>575</v>
      </c>
      <c r="Q1" s="27" t="s">
        <v>576</v>
      </c>
      <c r="R1" s="19" t="s">
        <v>577</v>
      </c>
      <c r="S1" s="20" t="s">
        <v>578</v>
      </c>
      <c r="T1" s="20" t="s">
        <v>552</v>
      </c>
      <c r="U1" s="20" t="s">
        <v>1759</v>
      </c>
    </row>
    <row r="2" spans="1:23" x14ac:dyDescent="0.25">
      <c r="A2" s="21">
        <v>1</v>
      </c>
      <c r="B2" s="22">
        <v>60</v>
      </c>
      <c r="C2" s="22" t="s">
        <v>579</v>
      </c>
      <c r="D2" s="23" t="s">
        <v>580</v>
      </c>
      <c r="E2" s="22" t="s">
        <v>581</v>
      </c>
      <c r="F2" s="22" t="s">
        <v>550</v>
      </c>
      <c r="G2" s="22" t="s">
        <v>34</v>
      </c>
      <c r="H2" s="24" t="s">
        <v>582</v>
      </c>
      <c r="I2" s="22" t="s">
        <v>583</v>
      </c>
      <c r="J2" s="24" t="s">
        <v>1671</v>
      </c>
      <c r="K2" s="22" t="s">
        <v>583</v>
      </c>
      <c r="L2" s="22" t="s">
        <v>584</v>
      </c>
      <c r="M2" s="22" t="s">
        <v>585</v>
      </c>
      <c r="N2" s="22" t="s">
        <v>586</v>
      </c>
      <c r="O2" s="51">
        <v>4.8773148148148149E-2</v>
      </c>
      <c r="P2" s="28" t="s">
        <v>588</v>
      </c>
      <c r="Q2" s="28">
        <v>18.11</v>
      </c>
      <c r="R2" s="25" t="s">
        <v>587</v>
      </c>
      <c r="S2" s="20" t="s">
        <v>589</v>
      </c>
      <c r="T2" s="20" t="s">
        <v>590</v>
      </c>
      <c r="U2" s="20">
        <v>1</v>
      </c>
      <c r="W2" s="24"/>
    </row>
    <row r="3" spans="1:23" x14ac:dyDescent="0.25">
      <c r="A3" s="21">
        <v>2</v>
      </c>
      <c r="B3" s="22">
        <v>1188</v>
      </c>
      <c r="C3" s="22" t="s">
        <v>591</v>
      </c>
      <c r="D3" s="23" t="s">
        <v>580</v>
      </c>
      <c r="E3" s="22" t="s">
        <v>592</v>
      </c>
      <c r="F3" s="22" t="s">
        <v>550</v>
      </c>
      <c r="G3" s="22" t="s">
        <v>34</v>
      </c>
      <c r="H3" s="24" t="s">
        <v>593</v>
      </c>
      <c r="I3" s="22" t="s">
        <v>594</v>
      </c>
      <c r="J3" s="24" t="s">
        <v>1672</v>
      </c>
      <c r="K3" s="22" t="s">
        <v>594</v>
      </c>
      <c r="L3" s="22" t="s">
        <v>595</v>
      </c>
      <c r="M3" s="22" t="s">
        <v>596</v>
      </c>
      <c r="N3" s="22" t="s">
        <v>597</v>
      </c>
      <c r="O3" s="51">
        <v>5.572916666666667E-2</v>
      </c>
      <c r="P3" s="28" t="s">
        <v>598</v>
      </c>
      <c r="Q3" s="28">
        <v>15.85</v>
      </c>
      <c r="R3" s="25" t="s">
        <v>599</v>
      </c>
      <c r="S3" s="20" t="s">
        <v>600</v>
      </c>
      <c r="T3" s="20" t="s">
        <v>22</v>
      </c>
      <c r="U3" s="20">
        <v>1</v>
      </c>
      <c r="W3" s="24"/>
    </row>
    <row r="4" spans="1:23" x14ac:dyDescent="0.25">
      <c r="A4" s="21">
        <v>3</v>
      </c>
      <c r="B4" s="22">
        <v>1228</v>
      </c>
      <c r="C4" s="22" t="s">
        <v>601</v>
      </c>
      <c r="D4" s="23" t="s">
        <v>580</v>
      </c>
      <c r="E4" s="22" t="s">
        <v>592</v>
      </c>
      <c r="F4" s="22" t="s">
        <v>550</v>
      </c>
      <c r="G4" s="22" t="s">
        <v>34</v>
      </c>
      <c r="H4" s="24" t="s">
        <v>602</v>
      </c>
      <c r="I4" s="22" t="s">
        <v>594</v>
      </c>
      <c r="J4" s="24" t="s">
        <v>1673</v>
      </c>
      <c r="K4" s="22" t="s">
        <v>594</v>
      </c>
      <c r="L4" s="22" t="s">
        <v>595</v>
      </c>
      <c r="M4" s="22" t="s">
        <v>603</v>
      </c>
      <c r="N4" s="22" t="s">
        <v>604</v>
      </c>
      <c r="O4" s="51">
        <v>5.6527777777777781E-2</v>
      </c>
      <c r="P4" s="28" t="s">
        <v>605</v>
      </c>
      <c r="Q4" s="28">
        <v>15.62</v>
      </c>
      <c r="R4" s="25" t="s">
        <v>606</v>
      </c>
      <c r="S4" s="20" t="s">
        <v>607</v>
      </c>
      <c r="T4" s="20" t="s">
        <v>30</v>
      </c>
      <c r="U4" s="20">
        <v>2</v>
      </c>
      <c r="W4" s="24"/>
    </row>
    <row r="5" spans="1:23" x14ac:dyDescent="0.25">
      <c r="A5" s="21">
        <v>4</v>
      </c>
      <c r="B5" s="22">
        <v>62</v>
      </c>
      <c r="C5" s="22" t="s">
        <v>608</v>
      </c>
      <c r="D5" s="23" t="s">
        <v>580</v>
      </c>
      <c r="E5" s="22" t="s">
        <v>592</v>
      </c>
      <c r="F5" s="22" t="s">
        <v>550</v>
      </c>
      <c r="G5" s="22" t="s">
        <v>34</v>
      </c>
      <c r="H5" s="24" t="s">
        <v>609</v>
      </c>
      <c r="I5" s="22" t="s">
        <v>594</v>
      </c>
      <c r="J5" s="24" t="s">
        <v>1674</v>
      </c>
      <c r="K5" s="22" t="s">
        <v>594</v>
      </c>
      <c r="L5" s="22" t="s">
        <v>595</v>
      </c>
      <c r="M5" s="22" t="s">
        <v>610</v>
      </c>
      <c r="N5" s="22" t="s">
        <v>611</v>
      </c>
      <c r="O5" s="51">
        <v>5.8506944444444445E-2</v>
      </c>
      <c r="P5" s="28" t="s">
        <v>612</v>
      </c>
      <c r="Q5" s="28">
        <v>15.09</v>
      </c>
      <c r="R5" s="25" t="s">
        <v>613</v>
      </c>
      <c r="S5" s="20" t="s">
        <v>614</v>
      </c>
      <c r="T5" s="20" t="s">
        <v>615</v>
      </c>
      <c r="U5" s="20">
        <v>3</v>
      </c>
      <c r="W5" s="24"/>
    </row>
    <row r="6" spans="1:23" x14ac:dyDescent="0.25">
      <c r="A6" s="21">
        <v>5</v>
      </c>
      <c r="B6" s="22">
        <v>58</v>
      </c>
      <c r="C6" s="22" t="s">
        <v>616</v>
      </c>
      <c r="D6" s="23" t="s">
        <v>580</v>
      </c>
      <c r="E6" s="22" t="s">
        <v>592</v>
      </c>
      <c r="F6" s="22" t="s">
        <v>550</v>
      </c>
      <c r="G6" s="22" t="s">
        <v>34</v>
      </c>
      <c r="H6" s="24" t="s">
        <v>617</v>
      </c>
      <c r="I6" s="22" t="s">
        <v>594</v>
      </c>
      <c r="J6" s="24" t="s">
        <v>1675</v>
      </c>
      <c r="K6" s="22" t="s">
        <v>594</v>
      </c>
      <c r="L6" s="22" t="s">
        <v>595</v>
      </c>
      <c r="M6" s="22" t="s">
        <v>618</v>
      </c>
      <c r="N6" s="22" t="s">
        <v>619</v>
      </c>
      <c r="O6" s="51">
        <v>6.1481481481481484E-2</v>
      </c>
      <c r="P6" s="28" t="s">
        <v>620</v>
      </c>
      <c r="Q6" s="28">
        <v>14.36</v>
      </c>
      <c r="R6" s="25" t="s">
        <v>621</v>
      </c>
      <c r="S6" s="20" t="s">
        <v>622</v>
      </c>
      <c r="T6" s="20" t="s">
        <v>6</v>
      </c>
      <c r="U6" s="20">
        <v>5</v>
      </c>
      <c r="W6" s="24"/>
    </row>
    <row r="7" spans="1:23" x14ac:dyDescent="0.25">
      <c r="A7" s="21">
        <v>6</v>
      </c>
      <c r="B7" s="22">
        <v>57</v>
      </c>
      <c r="C7" s="22" t="s">
        <v>623</v>
      </c>
      <c r="D7" s="23" t="s">
        <v>580</v>
      </c>
      <c r="E7" s="22" t="s">
        <v>592</v>
      </c>
      <c r="F7" s="22" t="s">
        <v>550</v>
      </c>
      <c r="G7" s="22" t="s">
        <v>34</v>
      </c>
      <c r="H7" s="24" t="s">
        <v>624</v>
      </c>
      <c r="I7" s="22" t="s">
        <v>594</v>
      </c>
      <c r="J7" s="24" t="s">
        <v>1675</v>
      </c>
      <c r="K7" s="22" t="s">
        <v>594</v>
      </c>
      <c r="L7" s="22" t="s">
        <v>595</v>
      </c>
      <c r="M7" s="22" t="s">
        <v>625</v>
      </c>
      <c r="N7" s="22" t="s">
        <v>626</v>
      </c>
      <c r="O7" s="51">
        <v>6.1481481481481484E-2</v>
      </c>
      <c r="P7" s="28" t="s">
        <v>620</v>
      </c>
      <c r="Q7" s="28">
        <v>14.36</v>
      </c>
      <c r="R7" s="25" t="s">
        <v>621</v>
      </c>
      <c r="S7" s="20" t="s">
        <v>627</v>
      </c>
      <c r="T7" s="20" t="s">
        <v>6</v>
      </c>
      <c r="U7" s="20">
        <v>5</v>
      </c>
      <c r="W7" s="24"/>
    </row>
    <row r="8" spans="1:23" x14ac:dyDescent="0.25">
      <c r="A8" s="21">
        <v>7</v>
      </c>
      <c r="B8" s="22">
        <v>53</v>
      </c>
      <c r="C8" s="22" t="s">
        <v>628</v>
      </c>
      <c r="D8" s="23" t="s">
        <v>580</v>
      </c>
      <c r="E8" s="22" t="s">
        <v>592</v>
      </c>
      <c r="F8" s="22" t="s">
        <v>550</v>
      </c>
      <c r="G8" s="22" t="s">
        <v>34</v>
      </c>
      <c r="H8" s="24" t="s">
        <v>609</v>
      </c>
      <c r="I8" s="22" t="s">
        <v>594</v>
      </c>
      <c r="J8" s="24" t="s">
        <v>1673</v>
      </c>
      <c r="K8" s="22" t="s">
        <v>594</v>
      </c>
      <c r="L8" s="22" t="s">
        <v>595</v>
      </c>
      <c r="M8" s="22" t="s">
        <v>629</v>
      </c>
      <c r="N8" s="22" t="s">
        <v>630</v>
      </c>
      <c r="O8" s="51">
        <v>6.1967592592592595E-2</v>
      </c>
      <c r="P8" s="28" t="s">
        <v>631</v>
      </c>
      <c r="Q8" s="28">
        <v>14.25</v>
      </c>
      <c r="R8" s="25" t="s">
        <v>632</v>
      </c>
      <c r="S8" s="20" t="s">
        <v>633</v>
      </c>
      <c r="T8" s="20" t="s">
        <v>30</v>
      </c>
      <c r="U8" s="20">
        <v>6</v>
      </c>
      <c r="W8" s="24"/>
    </row>
    <row r="9" spans="1:23" x14ac:dyDescent="0.25">
      <c r="A9" s="21">
        <v>8</v>
      </c>
      <c r="B9" s="22">
        <v>54</v>
      </c>
      <c r="C9" s="22" t="s">
        <v>634</v>
      </c>
      <c r="D9" s="23" t="s">
        <v>580</v>
      </c>
      <c r="E9" s="22" t="s">
        <v>592</v>
      </c>
      <c r="F9" s="22" t="s">
        <v>550</v>
      </c>
      <c r="G9" s="22" t="s">
        <v>34</v>
      </c>
      <c r="H9" s="24" t="s">
        <v>635</v>
      </c>
      <c r="I9" s="22" t="s">
        <v>757</v>
      </c>
      <c r="J9" s="24" t="s">
        <v>1676</v>
      </c>
      <c r="K9" s="22" t="s">
        <v>636</v>
      </c>
      <c r="L9" s="22" t="s">
        <v>595</v>
      </c>
      <c r="M9" s="22" t="s">
        <v>637</v>
      </c>
      <c r="N9" s="22" t="s">
        <v>638</v>
      </c>
      <c r="O9" s="51">
        <v>6.295138888888889E-2</v>
      </c>
      <c r="P9" s="28" t="s">
        <v>639</v>
      </c>
      <c r="Q9" s="28">
        <v>14.03</v>
      </c>
      <c r="R9" s="25" t="s">
        <v>640</v>
      </c>
      <c r="S9" s="20" t="s">
        <v>641</v>
      </c>
      <c r="T9" s="20" t="s">
        <v>642</v>
      </c>
      <c r="U9" s="20">
        <v>1</v>
      </c>
      <c r="W9" s="24"/>
    </row>
    <row r="10" spans="1:23" x14ac:dyDescent="0.25">
      <c r="A10" s="21">
        <v>9</v>
      </c>
      <c r="B10" s="22">
        <v>281</v>
      </c>
      <c r="C10" s="22" t="s">
        <v>643</v>
      </c>
      <c r="D10" s="23" t="s">
        <v>580</v>
      </c>
      <c r="E10" s="22" t="s">
        <v>592</v>
      </c>
      <c r="F10" s="22" t="s">
        <v>550</v>
      </c>
      <c r="G10" s="22" t="s">
        <v>34</v>
      </c>
      <c r="H10" s="24" t="s">
        <v>644</v>
      </c>
      <c r="I10" s="22" t="s">
        <v>594</v>
      </c>
      <c r="J10" s="24" t="s">
        <v>1672</v>
      </c>
      <c r="K10" s="22" t="s">
        <v>645</v>
      </c>
      <c r="L10" s="22" t="s">
        <v>595</v>
      </c>
      <c r="M10" s="22" t="s">
        <v>646</v>
      </c>
      <c r="N10" s="22" t="s">
        <v>647</v>
      </c>
      <c r="O10" s="51">
        <v>6.311342592592592E-2</v>
      </c>
      <c r="P10" s="28" t="s">
        <v>648</v>
      </c>
      <c r="Q10" s="28">
        <v>13.99</v>
      </c>
      <c r="R10" s="25" t="s">
        <v>649</v>
      </c>
      <c r="S10" s="20" t="s">
        <v>650</v>
      </c>
      <c r="T10" s="20" t="s">
        <v>22</v>
      </c>
      <c r="U10" s="20">
        <v>1</v>
      </c>
      <c r="W10" s="24"/>
    </row>
    <row r="11" spans="1:23" x14ac:dyDescent="0.25">
      <c r="A11" s="21">
        <v>10</v>
      </c>
      <c r="B11" s="22">
        <v>262</v>
      </c>
      <c r="C11" s="22" t="s">
        <v>651</v>
      </c>
      <c r="D11" s="23" t="s">
        <v>580</v>
      </c>
      <c r="E11" s="22" t="s">
        <v>592</v>
      </c>
      <c r="F11" s="22" t="s">
        <v>550</v>
      </c>
      <c r="G11" s="22" t="s">
        <v>34</v>
      </c>
      <c r="H11" s="24" t="s">
        <v>652</v>
      </c>
      <c r="I11" s="22" t="s">
        <v>757</v>
      </c>
      <c r="J11" s="24" t="s">
        <v>1677</v>
      </c>
      <c r="K11" s="22" t="s">
        <v>636</v>
      </c>
      <c r="L11" s="22" t="s">
        <v>595</v>
      </c>
      <c r="M11" s="22" t="s">
        <v>653</v>
      </c>
      <c r="N11" s="22" t="s">
        <v>654</v>
      </c>
      <c r="O11" s="51">
        <v>6.3541666666666663E-2</v>
      </c>
      <c r="P11" s="28" t="s">
        <v>655</v>
      </c>
      <c r="Q11" s="28">
        <v>13.9</v>
      </c>
      <c r="R11" s="25" t="s">
        <v>656</v>
      </c>
      <c r="S11" s="20" t="s">
        <v>657</v>
      </c>
      <c r="T11" s="20" t="s">
        <v>17</v>
      </c>
      <c r="U11" s="20">
        <v>2</v>
      </c>
      <c r="W11" s="24"/>
    </row>
    <row r="12" spans="1:23" x14ac:dyDescent="0.25">
      <c r="A12" s="21">
        <v>11</v>
      </c>
      <c r="B12" s="22">
        <v>246</v>
      </c>
      <c r="C12" s="22" t="s">
        <v>658</v>
      </c>
      <c r="D12" s="23" t="s">
        <v>580</v>
      </c>
      <c r="E12" s="22" t="s">
        <v>592</v>
      </c>
      <c r="F12" s="22" t="s">
        <v>550</v>
      </c>
      <c r="G12" s="22" t="s">
        <v>34</v>
      </c>
      <c r="H12" s="24" t="s">
        <v>659</v>
      </c>
      <c r="I12" s="22" t="s">
        <v>583</v>
      </c>
      <c r="J12" s="24" t="s">
        <v>1678</v>
      </c>
      <c r="K12" s="22" t="s">
        <v>583</v>
      </c>
      <c r="L12" s="22" t="s">
        <v>595</v>
      </c>
      <c r="M12" s="22" t="s">
        <v>660</v>
      </c>
      <c r="N12" s="22" t="s">
        <v>661</v>
      </c>
      <c r="O12" s="51">
        <v>6.4236111111111105E-2</v>
      </c>
      <c r="P12" s="28" t="s">
        <v>662</v>
      </c>
      <c r="Q12" s="28">
        <v>13.75</v>
      </c>
      <c r="R12" s="25" t="s">
        <v>663</v>
      </c>
      <c r="S12" s="20" t="s">
        <v>664</v>
      </c>
      <c r="T12" s="20" t="s">
        <v>665</v>
      </c>
      <c r="U12" s="20">
        <v>2</v>
      </c>
      <c r="W12" s="24"/>
    </row>
    <row r="13" spans="1:23" x14ac:dyDescent="0.25">
      <c r="A13" s="21">
        <v>12</v>
      </c>
      <c r="B13" s="22">
        <v>276</v>
      </c>
      <c r="C13" s="22" t="s">
        <v>666</v>
      </c>
      <c r="D13" s="23" t="s">
        <v>580</v>
      </c>
      <c r="E13" s="22" t="s">
        <v>592</v>
      </c>
      <c r="F13" s="22" t="s">
        <v>550</v>
      </c>
      <c r="G13" s="22" t="s">
        <v>34</v>
      </c>
      <c r="H13" s="24" t="s">
        <v>667</v>
      </c>
      <c r="I13" s="22" t="s">
        <v>757</v>
      </c>
      <c r="J13" s="24" t="s">
        <v>1679</v>
      </c>
      <c r="K13" s="22" t="s">
        <v>668</v>
      </c>
      <c r="L13" s="22" t="s">
        <v>595</v>
      </c>
      <c r="M13" s="22" t="s">
        <v>669</v>
      </c>
      <c r="N13" s="22" t="s">
        <v>670</v>
      </c>
      <c r="O13" s="51">
        <v>6.4525462962962965E-2</v>
      </c>
      <c r="P13" s="28" t="s">
        <v>671</v>
      </c>
      <c r="Q13" s="28">
        <v>13.69</v>
      </c>
      <c r="R13" s="25" t="s">
        <v>672</v>
      </c>
      <c r="S13" s="20" t="s">
        <v>673</v>
      </c>
      <c r="T13" s="20" t="s">
        <v>674</v>
      </c>
      <c r="U13" s="20">
        <v>1</v>
      </c>
      <c r="W13" s="24"/>
    </row>
    <row r="14" spans="1:23" x14ac:dyDescent="0.25">
      <c r="A14" s="21">
        <v>13</v>
      </c>
      <c r="B14" s="22">
        <v>258</v>
      </c>
      <c r="C14" s="22" t="s">
        <v>675</v>
      </c>
      <c r="D14" s="23" t="s">
        <v>580</v>
      </c>
      <c r="E14" s="22" t="s">
        <v>592</v>
      </c>
      <c r="F14" s="22" t="s">
        <v>550</v>
      </c>
      <c r="G14" s="22" t="s">
        <v>34</v>
      </c>
      <c r="H14" s="24" t="s">
        <v>676</v>
      </c>
      <c r="I14" s="22" t="s">
        <v>583</v>
      </c>
      <c r="J14" s="24" t="s">
        <v>1680</v>
      </c>
      <c r="K14" s="22" t="s">
        <v>583</v>
      </c>
      <c r="L14" s="22" t="s">
        <v>595</v>
      </c>
      <c r="M14" s="22" t="s">
        <v>677</v>
      </c>
      <c r="N14" s="22" t="s">
        <v>678</v>
      </c>
      <c r="O14" s="51">
        <v>6.474537037037037E-2</v>
      </c>
      <c r="P14" s="28" t="s">
        <v>679</v>
      </c>
      <c r="Q14" s="28">
        <v>13.64</v>
      </c>
      <c r="R14" s="25" t="s">
        <v>680</v>
      </c>
      <c r="S14" s="20" t="s">
        <v>681</v>
      </c>
      <c r="T14" s="20" t="s">
        <v>29</v>
      </c>
      <c r="U14" s="20">
        <v>3</v>
      </c>
      <c r="W14" s="24"/>
    </row>
    <row r="15" spans="1:23" x14ac:dyDescent="0.25">
      <c r="A15" s="21">
        <v>14</v>
      </c>
      <c r="B15" s="22">
        <v>248</v>
      </c>
      <c r="C15" s="22" t="s">
        <v>682</v>
      </c>
      <c r="D15" s="23" t="s">
        <v>580</v>
      </c>
      <c r="E15" s="22" t="s">
        <v>592</v>
      </c>
      <c r="F15" s="22" t="s">
        <v>550</v>
      </c>
      <c r="G15" s="22" t="s">
        <v>34</v>
      </c>
      <c r="H15" s="24" t="s">
        <v>683</v>
      </c>
      <c r="I15" s="22" t="s">
        <v>668</v>
      </c>
      <c r="J15" s="24" t="s">
        <v>1681</v>
      </c>
      <c r="K15" s="22" t="s">
        <v>684</v>
      </c>
      <c r="L15" s="22" t="s">
        <v>595</v>
      </c>
      <c r="M15" s="22" t="s">
        <v>685</v>
      </c>
      <c r="N15" s="22" t="s">
        <v>686</v>
      </c>
      <c r="O15" s="51">
        <v>6.5868055555555555E-2</v>
      </c>
      <c r="P15" s="28" t="s">
        <v>687</v>
      </c>
      <c r="Q15" s="28">
        <v>13.41</v>
      </c>
      <c r="R15" s="25" t="s">
        <v>688</v>
      </c>
      <c r="S15" s="20" t="s">
        <v>689</v>
      </c>
      <c r="T15" s="20" t="s">
        <v>23</v>
      </c>
      <c r="U15" s="20">
        <v>1</v>
      </c>
      <c r="W15" s="24"/>
    </row>
    <row r="16" spans="1:23" x14ac:dyDescent="0.25">
      <c r="A16" s="21">
        <v>15</v>
      </c>
      <c r="B16" s="22">
        <v>275</v>
      </c>
      <c r="C16" s="22" t="s">
        <v>690</v>
      </c>
      <c r="D16" s="23" t="s">
        <v>580</v>
      </c>
      <c r="E16" s="22" t="s">
        <v>592</v>
      </c>
      <c r="F16" s="22" t="s">
        <v>550</v>
      </c>
      <c r="G16" s="22" t="s">
        <v>34</v>
      </c>
      <c r="H16" s="24" t="s">
        <v>676</v>
      </c>
      <c r="I16" s="22" t="s">
        <v>583</v>
      </c>
      <c r="J16" s="24" t="s">
        <v>1682</v>
      </c>
      <c r="K16" s="22" t="s">
        <v>583</v>
      </c>
      <c r="L16" s="22" t="s">
        <v>595</v>
      </c>
      <c r="M16" s="22" t="s">
        <v>691</v>
      </c>
      <c r="N16" s="22" t="s">
        <v>692</v>
      </c>
      <c r="O16" s="51">
        <v>6.5891203703703702E-2</v>
      </c>
      <c r="P16" s="28" t="s">
        <v>693</v>
      </c>
      <c r="Q16" s="28">
        <v>13.4</v>
      </c>
      <c r="R16" s="25" t="s">
        <v>694</v>
      </c>
      <c r="S16" s="20" t="s">
        <v>695</v>
      </c>
      <c r="T16" s="20" t="s">
        <v>19</v>
      </c>
      <c r="U16" s="20">
        <v>4</v>
      </c>
      <c r="W16" s="24"/>
    </row>
    <row r="17" spans="1:23" x14ac:dyDescent="0.25">
      <c r="A17" s="21">
        <v>16</v>
      </c>
      <c r="B17" s="22">
        <v>1184</v>
      </c>
      <c r="C17" s="22" t="s">
        <v>696</v>
      </c>
      <c r="D17" s="23" t="s">
        <v>580</v>
      </c>
      <c r="E17" s="22" t="s">
        <v>592</v>
      </c>
      <c r="F17" s="22" t="s">
        <v>550</v>
      </c>
      <c r="G17" s="22" t="s">
        <v>34</v>
      </c>
      <c r="H17" s="24" t="s">
        <v>697</v>
      </c>
      <c r="I17" s="22" t="s">
        <v>594</v>
      </c>
      <c r="J17" s="24" t="s">
        <v>1683</v>
      </c>
      <c r="K17" s="22" t="s">
        <v>645</v>
      </c>
      <c r="L17" s="22" t="s">
        <v>584</v>
      </c>
      <c r="M17" s="22" t="s">
        <v>698</v>
      </c>
      <c r="N17" s="22" t="s">
        <v>699</v>
      </c>
      <c r="O17" s="51">
        <v>6.5972222222222224E-2</v>
      </c>
      <c r="P17" s="28" t="s">
        <v>700</v>
      </c>
      <c r="Q17" s="28">
        <v>13.39</v>
      </c>
      <c r="R17" s="25" t="s">
        <v>701</v>
      </c>
      <c r="S17" s="20" t="s">
        <v>702</v>
      </c>
      <c r="T17" s="20" t="s">
        <v>703</v>
      </c>
      <c r="U17" s="20">
        <v>2</v>
      </c>
      <c r="W17" s="24"/>
    </row>
    <row r="18" spans="1:23" x14ac:dyDescent="0.25">
      <c r="A18" s="21">
        <v>17</v>
      </c>
      <c r="B18" s="22">
        <v>287</v>
      </c>
      <c r="C18" s="22" t="s">
        <v>704</v>
      </c>
      <c r="D18" s="23" t="s">
        <v>580</v>
      </c>
      <c r="E18" s="22" t="s">
        <v>592</v>
      </c>
      <c r="F18" s="22" t="s">
        <v>550</v>
      </c>
      <c r="G18" s="22" t="s">
        <v>34</v>
      </c>
      <c r="H18" s="24" t="s">
        <v>652</v>
      </c>
      <c r="I18" s="22" t="s">
        <v>757</v>
      </c>
      <c r="J18" s="24" t="s">
        <v>1684</v>
      </c>
      <c r="K18" s="22" t="s">
        <v>636</v>
      </c>
      <c r="L18" s="22" t="s">
        <v>595</v>
      </c>
      <c r="M18" s="22" t="s">
        <v>705</v>
      </c>
      <c r="N18" s="22" t="s">
        <v>706</v>
      </c>
      <c r="O18" s="51">
        <v>6.627314814814815E-2</v>
      </c>
      <c r="P18" s="28" t="s">
        <v>707</v>
      </c>
      <c r="Q18" s="28">
        <v>13.33</v>
      </c>
      <c r="R18" s="25" t="s">
        <v>708</v>
      </c>
      <c r="S18" s="20" t="s">
        <v>709</v>
      </c>
      <c r="T18" s="20" t="s">
        <v>22</v>
      </c>
      <c r="U18" s="20">
        <v>3</v>
      </c>
      <c r="W18" s="24"/>
    </row>
    <row r="19" spans="1:23" x14ac:dyDescent="0.25">
      <c r="A19" s="21">
        <v>18</v>
      </c>
      <c r="B19" s="22">
        <v>286</v>
      </c>
      <c r="C19" s="22" t="s">
        <v>710</v>
      </c>
      <c r="D19" s="23" t="s">
        <v>580</v>
      </c>
      <c r="E19" s="22" t="s">
        <v>592</v>
      </c>
      <c r="F19" s="22" t="s">
        <v>550</v>
      </c>
      <c r="G19" s="22" t="s">
        <v>514</v>
      </c>
      <c r="H19" s="24" t="s">
        <v>617</v>
      </c>
      <c r="I19" s="22" t="s">
        <v>711</v>
      </c>
      <c r="J19" s="24" t="s">
        <v>1685</v>
      </c>
      <c r="K19" s="22" t="s">
        <v>711</v>
      </c>
      <c r="L19" s="22" t="s">
        <v>595</v>
      </c>
      <c r="M19" s="22" t="s">
        <v>712</v>
      </c>
      <c r="N19" s="22" t="s">
        <v>713</v>
      </c>
      <c r="O19" s="51">
        <v>6.6307870370370364E-2</v>
      </c>
      <c r="P19" s="28" t="s">
        <v>714</v>
      </c>
      <c r="Q19" s="28">
        <v>13.32</v>
      </c>
      <c r="R19" s="25" t="s">
        <v>715</v>
      </c>
      <c r="S19" s="20" t="s">
        <v>716</v>
      </c>
      <c r="T19" s="20" t="s">
        <v>22</v>
      </c>
      <c r="U19" s="20">
        <v>1</v>
      </c>
      <c r="W19" s="24"/>
    </row>
    <row r="20" spans="1:23" x14ac:dyDescent="0.25">
      <c r="A20" s="21">
        <v>19</v>
      </c>
      <c r="B20" s="22">
        <v>252</v>
      </c>
      <c r="C20" s="22" t="s">
        <v>717</v>
      </c>
      <c r="D20" s="23" t="s">
        <v>580</v>
      </c>
      <c r="E20" s="22" t="s">
        <v>592</v>
      </c>
      <c r="F20" s="22" t="s">
        <v>550</v>
      </c>
      <c r="G20" s="22" t="s">
        <v>34</v>
      </c>
      <c r="H20" s="24" t="s">
        <v>582</v>
      </c>
      <c r="I20" s="22" t="s">
        <v>583</v>
      </c>
      <c r="J20" s="24" t="s">
        <v>1686</v>
      </c>
      <c r="K20" s="22" t="s">
        <v>583</v>
      </c>
      <c r="L20" s="22" t="s">
        <v>595</v>
      </c>
      <c r="M20" s="22" t="s">
        <v>718</v>
      </c>
      <c r="N20" s="22" t="s">
        <v>719</v>
      </c>
      <c r="O20" s="51">
        <v>6.6354166666666672E-2</v>
      </c>
      <c r="P20" s="28" t="s">
        <v>720</v>
      </c>
      <c r="Q20" s="28">
        <v>13.31</v>
      </c>
      <c r="R20" s="25" t="s">
        <v>721</v>
      </c>
      <c r="S20" s="20" t="s">
        <v>722</v>
      </c>
      <c r="T20" s="20" t="s">
        <v>642</v>
      </c>
      <c r="U20" s="20">
        <v>5</v>
      </c>
      <c r="W20" s="24"/>
    </row>
    <row r="21" spans="1:23" x14ac:dyDescent="0.25">
      <c r="A21" s="21">
        <v>20</v>
      </c>
      <c r="B21" s="22">
        <v>271</v>
      </c>
      <c r="C21" s="22" t="s">
        <v>723</v>
      </c>
      <c r="D21" s="23" t="s">
        <v>580</v>
      </c>
      <c r="E21" s="22" t="s">
        <v>592</v>
      </c>
      <c r="F21" s="22" t="s">
        <v>550</v>
      </c>
      <c r="G21" s="22" t="s">
        <v>34</v>
      </c>
      <c r="H21" s="24" t="s">
        <v>635</v>
      </c>
      <c r="I21" s="22" t="s">
        <v>757</v>
      </c>
      <c r="J21" s="24" t="s">
        <v>1687</v>
      </c>
      <c r="K21" s="22" t="s">
        <v>636</v>
      </c>
      <c r="L21" s="22" t="s">
        <v>595</v>
      </c>
      <c r="M21" s="22" t="s">
        <v>724</v>
      </c>
      <c r="N21" s="22" t="s">
        <v>725</v>
      </c>
      <c r="O21" s="51">
        <v>6.6608796296296291E-2</v>
      </c>
      <c r="P21" s="28" t="s">
        <v>726</v>
      </c>
      <c r="Q21" s="28">
        <v>13.26</v>
      </c>
      <c r="R21" s="25" t="s">
        <v>727</v>
      </c>
      <c r="S21" s="20" t="s">
        <v>728</v>
      </c>
      <c r="T21" s="20" t="s">
        <v>6</v>
      </c>
      <c r="U21" s="20">
        <v>4</v>
      </c>
      <c r="W21" s="24"/>
    </row>
    <row r="22" spans="1:23" x14ac:dyDescent="0.25">
      <c r="A22" s="21">
        <v>21</v>
      </c>
      <c r="B22" s="22">
        <v>284</v>
      </c>
      <c r="C22" s="22" t="s">
        <v>729</v>
      </c>
      <c r="D22" s="23" t="s">
        <v>580</v>
      </c>
      <c r="E22" s="22" t="s">
        <v>592</v>
      </c>
      <c r="F22" s="22" t="s">
        <v>550</v>
      </c>
      <c r="G22" s="22" t="s">
        <v>34</v>
      </c>
      <c r="H22" s="24" t="s">
        <v>667</v>
      </c>
      <c r="I22" s="22" t="s">
        <v>757</v>
      </c>
      <c r="J22" s="24" t="s">
        <v>1688</v>
      </c>
      <c r="K22" s="22" t="s">
        <v>668</v>
      </c>
      <c r="L22" s="22" t="s">
        <v>595</v>
      </c>
      <c r="M22" s="22" t="s">
        <v>730</v>
      </c>
      <c r="N22" s="22" t="s">
        <v>731</v>
      </c>
      <c r="O22" s="51">
        <v>6.6782407407407401E-2</v>
      </c>
      <c r="P22" s="28" t="s">
        <v>732</v>
      </c>
      <c r="Q22" s="28">
        <v>13.22</v>
      </c>
      <c r="R22" s="25" t="s">
        <v>733</v>
      </c>
      <c r="S22" s="20" t="s">
        <v>734</v>
      </c>
      <c r="T22" s="20" t="s">
        <v>615</v>
      </c>
      <c r="U22" s="20">
        <v>2</v>
      </c>
      <c r="W22" s="24"/>
    </row>
    <row r="23" spans="1:23" x14ac:dyDescent="0.25">
      <c r="A23" s="21">
        <v>22</v>
      </c>
      <c r="B23" s="22">
        <v>251</v>
      </c>
      <c r="C23" s="22" t="s">
        <v>735</v>
      </c>
      <c r="D23" s="23" t="s">
        <v>580</v>
      </c>
      <c r="E23" s="22" t="s">
        <v>592</v>
      </c>
      <c r="F23" s="22" t="s">
        <v>550</v>
      </c>
      <c r="G23" s="22" t="s">
        <v>34</v>
      </c>
      <c r="H23" s="24" t="s">
        <v>736</v>
      </c>
      <c r="I23" s="22" t="s">
        <v>668</v>
      </c>
      <c r="J23" s="24" t="s">
        <v>1689</v>
      </c>
      <c r="K23" s="22" t="s">
        <v>684</v>
      </c>
      <c r="L23" s="22" t="s">
        <v>595</v>
      </c>
      <c r="M23" s="22" t="s">
        <v>737</v>
      </c>
      <c r="N23" s="22" t="s">
        <v>738</v>
      </c>
      <c r="O23" s="51">
        <v>6.7025462962962967E-2</v>
      </c>
      <c r="P23" s="28" t="s">
        <v>740</v>
      </c>
      <c r="Q23" s="28">
        <v>13.18</v>
      </c>
      <c r="R23" s="25" t="s">
        <v>741</v>
      </c>
      <c r="S23" s="20" t="s">
        <v>742</v>
      </c>
      <c r="T23" s="20" t="s">
        <v>642</v>
      </c>
      <c r="U23" s="20">
        <v>2</v>
      </c>
      <c r="W23" s="24"/>
    </row>
    <row r="24" spans="1:23" x14ac:dyDescent="0.25">
      <c r="A24" s="21">
        <v>23</v>
      </c>
      <c r="B24" s="22">
        <v>243</v>
      </c>
      <c r="C24" s="22" t="s">
        <v>743</v>
      </c>
      <c r="D24" s="23" t="s">
        <v>580</v>
      </c>
      <c r="E24" s="22" t="s">
        <v>592</v>
      </c>
      <c r="F24" s="22" t="s">
        <v>550</v>
      </c>
      <c r="G24" s="22" t="s">
        <v>34</v>
      </c>
      <c r="H24" s="24" t="s">
        <v>609</v>
      </c>
      <c r="I24" s="22" t="s">
        <v>594</v>
      </c>
      <c r="J24" s="24" t="s">
        <v>1690</v>
      </c>
      <c r="K24" s="22" t="s">
        <v>594</v>
      </c>
      <c r="L24" s="22" t="s">
        <v>595</v>
      </c>
      <c r="M24" s="22" t="s">
        <v>744</v>
      </c>
      <c r="N24" s="22" t="s">
        <v>745</v>
      </c>
      <c r="O24" s="51">
        <v>6.7060185185185181E-2</v>
      </c>
      <c r="P24" s="28" t="s">
        <v>746</v>
      </c>
      <c r="Q24" s="28">
        <v>13.17</v>
      </c>
      <c r="R24" s="25" t="s">
        <v>747</v>
      </c>
      <c r="S24" s="20" t="s">
        <v>748</v>
      </c>
      <c r="T24" s="20" t="s">
        <v>665</v>
      </c>
      <c r="U24" s="20">
        <v>7</v>
      </c>
      <c r="W24" s="24"/>
    </row>
    <row r="25" spans="1:23" x14ac:dyDescent="0.25">
      <c r="A25" s="21">
        <v>24</v>
      </c>
      <c r="B25" s="22">
        <v>266</v>
      </c>
      <c r="C25" s="22" t="s">
        <v>749</v>
      </c>
      <c r="D25" s="23" t="s">
        <v>580</v>
      </c>
      <c r="E25" s="22" t="s">
        <v>592</v>
      </c>
      <c r="F25" s="22" t="s">
        <v>550</v>
      </c>
      <c r="G25" s="22" t="s">
        <v>34</v>
      </c>
      <c r="H25" s="24" t="s">
        <v>652</v>
      </c>
      <c r="I25" s="22" t="s">
        <v>757</v>
      </c>
      <c r="J25" s="24" t="s">
        <v>1691</v>
      </c>
      <c r="K25" s="22" t="s">
        <v>636</v>
      </c>
      <c r="L25" s="22" t="s">
        <v>595</v>
      </c>
      <c r="M25" s="22" t="s">
        <v>750</v>
      </c>
      <c r="N25" s="22" t="s">
        <v>751</v>
      </c>
      <c r="O25" s="51">
        <v>6.7118055555555556E-2</v>
      </c>
      <c r="P25" s="28" t="s">
        <v>752</v>
      </c>
      <c r="Q25" s="28">
        <v>13.16</v>
      </c>
      <c r="R25" s="25" t="s">
        <v>753</v>
      </c>
      <c r="S25" s="20" t="s">
        <v>754</v>
      </c>
      <c r="T25" s="20" t="s">
        <v>23</v>
      </c>
      <c r="U25" s="20">
        <v>5</v>
      </c>
      <c r="W25" s="24"/>
    </row>
    <row r="26" spans="1:23" x14ac:dyDescent="0.25">
      <c r="A26" s="21">
        <v>25</v>
      </c>
      <c r="B26" s="22">
        <v>273</v>
      </c>
      <c r="C26" s="22" t="s">
        <v>755</v>
      </c>
      <c r="D26" s="23" t="s">
        <v>580</v>
      </c>
      <c r="E26" s="22" t="s">
        <v>592</v>
      </c>
      <c r="F26" s="22" t="s">
        <v>550</v>
      </c>
      <c r="G26" s="22" t="s">
        <v>34</v>
      </c>
      <c r="H26" s="24" t="s">
        <v>756</v>
      </c>
      <c r="I26" s="22" t="s">
        <v>583</v>
      </c>
      <c r="J26" s="24" t="s">
        <v>1692</v>
      </c>
      <c r="K26" s="22" t="s">
        <v>757</v>
      </c>
      <c r="L26" s="22" t="s">
        <v>595</v>
      </c>
      <c r="M26" s="22" t="s">
        <v>758</v>
      </c>
      <c r="N26" s="22" t="s">
        <v>759</v>
      </c>
      <c r="O26" s="51">
        <v>6.7187499999999997E-2</v>
      </c>
      <c r="P26" s="28" t="s">
        <v>760</v>
      </c>
      <c r="Q26" s="28">
        <v>13.14</v>
      </c>
      <c r="R26" s="25" t="s">
        <v>739</v>
      </c>
      <c r="S26" s="20" t="s">
        <v>761</v>
      </c>
      <c r="T26" s="20" t="s">
        <v>30</v>
      </c>
      <c r="U26" s="20">
        <v>1</v>
      </c>
      <c r="W26" s="24"/>
    </row>
    <row r="27" spans="1:23" x14ac:dyDescent="0.25">
      <c r="A27" s="21">
        <v>26</v>
      </c>
      <c r="B27" s="22">
        <v>268</v>
      </c>
      <c r="C27" s="22" t="s">
        <v>762</v>
      </c>
      <c r="D27" s="23" t="s">
        <v>580</v>
      </c>
      <c r="E27" s="22" t="s">
        <v>592</v>
      </c>
      <c r="F27" s="22" t="s">
        <v>550</v>
      </c>
      <c r="G27" s="22" t="s">
        <v>34</v>
      </c>
      <c r="H27" s="24" t="s">
        <v>763</v>
      </c>
      <c r="I27" s="22" t="s">
        <v>594</v>
      </c>
      <c r="J27" s="24" t="s">
        <v>1693</v>
      </c>
      <c r="K27" s="22" t="s">
        <v>594</v>
      </c>
      <c r="L27" s="22" t="s">
        <v>595</v>
      </c>
      <c r="M27" s="22" t="s">
        <v>764</v>
      </c>
      <c r="N27" s="22" t="s">
        <v>765</v>
      </c>
      <c r="O27" s="51">
        <v>6.7824074074074078E-2</v>
      </c>
      <c r="P27" s="28" t="s">
        <v>767</v>
      </c>
      <c r="Q27" s="28">
        <v>13.02</v>
      </c>
      <c r="R27" s="25" t="s">
        <v>768</v>
      </c>
      <c r="S27" s="20" t="s">
        <v>769</v>
      </c>
      <c r="T27" s="20" t="s">
        <v>23</v>
      </c>
      <c r="U27" s="20">
        <v>8</v>
      </c>
      <c r="W27" s="24"/>
    </row>
    <row r="28" spans="1:23" x14ac:dyDescent="0.25">
      <c r="A28" s="21">
        <v>27</v>
      </c>
      <c r="B28" s="22">
        <v>267</v>
      </c>
      <c r="C28" s="22" t="s">
        <v>770</v>
      </c>
      <c r="D28" s="23" t="s">
        <v>580</v>
      </c>
      <c r="E28" s="22" t="s">
        <v>592</v>
      </c>
      <c r="F28" s="22" t="s">
        <v>550</v>
      </c>
      <c r="G28" s="22" t="s">
        <v>34</v>
      </c>
      <c r="H28" s="24" t="s">
        <v>771</v>
      </c>
      <c r="I28" s="22" t="s">
        <v>594</v>
      </c>
      <c r="J28" s="24" t="s">
        <v>1693</v>
      </c>
      <c r="K28" s="22" t="s">
        <v>645</v>
      </c>
      <c r="L28" s="22" t="s">
        <v>595</v>
      </c>
      <c r="M28" s="22" t="s">
        <v>772</v>
      </c>
      <c r="N28" s="22" t="s">
        <v>773</v>
      </c>
      <c r="O28" s="51">
        <v>6.7997685185185189E-2</v>
      </c>
      <c r="P28" s="28" t="s">
        <v>774</v>
      </c>
      <c r="Q28" s="28">
        <v>12.99</v>
      </c>
      <c r="R28" s="25" t="s">
        <v>766</v>
      </c>
      <c r="S28" s="20" t="s">
        <v>775</v>
      </c>
      <c r="T28" s="20" t="s">
        <v>23</v>
      </c>
      <c r="U28" s="20">
        <v>3</v>
      </c>
      <c r="W28" s="24"/>
    </row>
    <row r="29" spans="1:23" x14ac:dyDescent="0.25">
      <c r="A29" s="21">
        <v>28</v>
      </c>
      <c r="B29" s="22">
        <v>241</v>
      </c>
      <c r="C29" s="22" t="s">
        <v>776</v>
      </c>
      <c r="D29" s="23" t="s">
        <v>580</v>
      </c>
      <c r="E29" s="22" t="s">
        <v>592</v>
      </c>
      <c r="F29" s="22" t="s">
        <v>550</v>
      </c>
      <c r="G29" s="22" t="s">
        <v>34</v>
      </c>
      <c r="H29" s="24" t="s">
        <v>777</v>
      </c>
      <c r="I29" s="22" t="s">
        <v>594</v>
      </c>
      <c r="J29" s="24" t="s">
        <v>1673</v>
      </c>
      <c r="K29" s="22" t="s">
        <v>594</v>
      </c>
      <c r="L29" s="22" t="s">
        <v>595</v>
      </c>
      <c r="M29" s="22" t="s">
        <v>778</v>
      </c>
      <c r="N29" s="22" t="s">
        <v>779</v>
      </c>
      <c r="O29" s="51">
        <v>6.8159722222222219E-2</v>
      </c>
      <c r="P29" s="28" t="s">
        <v>780</v>
      </c>
      <c r="Q29" s="28">
        <v>12.96</v>
      </c>
      <c r="R29" s="25" t="s">
        <v>781</v>
      </c>
      <c r="S29" s="20" t="s">
        <v>782</v>
      </c>
      <c r="T29" s="20" t="s">
        <v>30</v>
      </c>
      <c r="U29" s="20">
        <v>9</v>
      </c>
      <c r="W29" s="24"/>
    </row>
    <row r="30" spans="1:23" x14ac:dyDescent="0.25">
      <c r="A30" s="21">
        <v>29</v>
      </c>
      <c r="B30" s="22">
        <v>278</v>
      </c>
      <c r="C30" s="22" t="s">
        <v>783</v>
      </c>
      <c r="D30" s="23" t="s">
        <v>580</v>
      </c>
      <c r="E30" s="22" t="s">
        <v>592</v>
      </c>
      <c r="F30" s="22" t="s">
        <v>550</v>
      </c>
      <c r="G30" s="22" t="s">
        <v>34</v>
      </c>
      <c r="H30" s="24" t="s">
        <v>644</v>
      </c>
      <c r="I30" s="22" t="s">
        <v>594</v>
      </c>
      <c r="J30" s="24" t="s">
        <v>1672</v>
      </c>
      <c r="K30" s="22" t="s">
        <v>645</v>
      </c>
      <c r="L30" s="22" t="s">
        <v>595</v>
      </c>
      <c r="M30" s="22" t="s">
        <v>784</v>
      </c>
      <c r="N30" s="22" t="s">
        <v>785</v>
      </c>
      <c r="O30" s="51">
        <v>6.8645833333333336E-2</v>
      </c>
      <c r="P30" s="28" t="s">
        <v>786</v>
      </c>
      <c r="Q30" s="28">
        <v>12.86</v>
      </c>
      <c r="R30" s="25" t="s">
        <v>787</v>
      </c>
      <c r="S30" s="20" t="s">
        <v>788</v>
      </c>
      <c r="T30" s="20" t="s">
        <v>22</v>
      </c>
      <c r="U30" s="20">
        <v>4</v>
      </c>
      <c r="W30" s="24"/>
    </row>
    <row r="31" spans="1:23" x14ac:dyDescent="0.25">
      <c r="A31" s="21">
        <v>30</v>
      </c>
      <c r="B31" s="22">
        <v>744</v>
      </c>
      <c r="C31" s="22" t="s">
        <v>789</v>
      </c>
      <c r="D31" s="23" t="s">
        <v>580</v>
      </c>
      <c r="E31" s="22" t="s">
        <v>592</v>
      </c>
      <c r="F31" s="22" t="s">
        <v>550</v>
      </c>
      <c r="G31" s="22" t="s">
        <v>34</v>
      </c>
      <c r="H31" s="24" t="s">
        <v>697</v>
      </c>
      <c r="I31" s="22" t="s">
        <v>594</v>
      </c>
      <c r="J31" s="24" t="s">
        <v>1694</v>
      </c>
      <c r="K31" s="22" t="s">
        <v>645</v>
      </c>
      <c r="L31" s="22" t="s">
        <v>595</v>
      </c>
      <c r="M31" s="22" t="s">
        <v>790</v>
      </c>
      <c r="N31" s="22" t="s">
        <v>791</v>
      </c>
      <c r="O31" s="51">
        <v>6.8726851851851858E-2</v>
      </c>
      <c r="P31" s="28" t="s">
        <v>792</v>
      </c>
      <c r="Q31" s="28">
        <v>12.85</v>
      </c>
      <c r="R31" s="25" t="s">
        <v>793</v>
      </c>
      <c r="S31" s="20" t="s">
        <v>794</v>
      </c>
      <c r="T31" s="20" t="s">
        <v>674</v>
      </c>
      <c r="U31" s="20">
        <v>5</v>
      </c>
      <c r="W31" s="24"/>
    </row>
    <row r="32" spans="1:23" x14ac:dyDescent="0.25">
      <c r="A32" s="21">
        <v>31</v>
      </c>
      <c r="B32" s="22">
        <v>238</v>
      </c>
      <c r="C32" s="22" t="s">
        <v>795</v>
      </c>
      <c r="D32" s="23" t="s">
        <v>580</v>
      </c>
      <c r="E32" s="22" t="s">
        <v>592</v>
      </c>
      <c r="F32" s="22" t="s">
        <v>550</v>
      </c>
      <c r="G32" s="22" t="s">
        <v>34</v>
      </c>
      <c r="H32" s="24" t="s">
        <v>756</v>
      </c>
      <c r="I32" s="22" t="s">
        <v>583</v>
      </c>
      <c r="J32" s="24" t="s">
        <v>1692</v>
      </c>
      <c r="K32" s="22" t="s">
        <v>757</v>
      </c>
      <c r="L32" s="22" t="s">
        <v>584</v>
      </c>
      <c r="M32" s="22" t="s">
        <v>796</v>
      </c>
      <c r="N32" s="22" t="s">
        <v>797</v>
      </c>
      <c r="O32" s="51">
        <v>6.8773148148148153E-2</v>
      </c>
      <c r="P32" s="28" t="s">
        <v>798</v>
      </c>
      <c r="Q32" s="28">
        <v>12.84</v>
      </c>
      <c r="R32" s="25" t="s">
        <v>799</v>
      </c>
      <c r="S32" s="20" t="s">
        <v>800</v>
      </c>
      <c r="T32" s="20" t="s">
        <v>30</v>
      </c>
      <c r="U32" s="20">
        <v>2</v>
      </c>
      <c r="W32" s="24"/>
    </row>
    <row r="33" spans="1:23" x14ac:dyDescent="0.25">
      <c r="A33" s="21">
        <v>32</v>
      </c>
      <c r="B33" s="22">
        <v>751</v>
      </c>
      <c r="C33" s="22" t="s">
        <v>801</v>
      </c>
      <c r="D33" s="23" t="s">
        <v>580</v>
      </c>
      <c r="E33" s="22" t="s">
        <v>592</v>
      </c>
      <c r="F33" s="22" t="s">
        <v>550</v>
      </c>
      <c r="G33" s="22" t="s">
        <v>34</v>
      </c>
      <c r="H33" s="24" t="s">
        <v>802</v>
      </c>
      <c r="I33" s="22" t="s">
        <v>594</v>
      </c>
      <c r="J33" s="24" t="s">
        <v>1695</v>
      </c>
      <c r="K33" s="22" t="s">
        <v>594</v>
      </c>
      <c r="L33" s="22" t="s">
        <v>595</v>
      </c>
      <c r="M33" s="22" t="s">
        <v>803</v>
      </c>
      <c r="N33" s="22" t="s">
        <v>804</v>
      </c>
      <c r="O33" s="51">
        <v>6.9039351851851852E-2</v>
      </c>
      <c r="P33" s="28" t="s">
        <v>805</v>
      </c>
      <c r="Q33" s="28">
        <v>12.79</v>
      </c>
      <c r="R33" s="25" t="s">
        <v>806</v>
      </c>
      <c r="S33" s="20" t="s">
        <v>807</v>
      </c>
      <c r="T33" s="20" t="s">
        <v>19</v>
      </c>
      <c r="U33" s="20">
        <v>10</v>
      </c>
      <c r="W33" s="24"/>
    </row>
    <row r="34" spans="1:23" x14ac:dyDescent="0.25">
      <c r="A34" s="21">
        <v>33</v>
      </c>
      <c r="B34" s="22">
        <v>274</v>
      </c>
      <c r="C34" s="22" t="s">
        <v>808</v>
      </c>
      <c r="D34" s="23" t="s">
        <v>580</v>
      </c>
      <c r="E34" s="22" t="s">
        <v>592</v>
      </c>
      <c r="F34" s="22" t="s">
        <v>550</v>
      </c>
      <c r="G34" s="22" t="s">
        <v>34</v>
      </c>
      <c r="H34" s="24" t="s">
        <v>809</v>
      </c>
      <c r="I34" s="22" t="s">
        <v>668</v>
      </c>
      <c r="J34" s="24" t="s">
        <v>1696</v>
      </c>
      <c r="K34" s="22" t="s">
        <v>810</v>
      </c>
      <c r="L34" s="22" t="s">
        <v>595</v>
      </c>
      <c r="M34" s="22" t="s">
        <v>811</v>
      </c>
      <c r="N34" s="22" t="s">
        <v>812</v>
      </c>
      <c r="O34" s="51">
        <v>6.9166666666666668E-2</v>
      </c>
      <c r="P34" s="28" t="s">
        <v>813</v>
      </c>
      <c r="Q34" s="28">
        <v>12.77</v>
      </c>
      <c r="R34" s="25" t="s">
        <v>814</v>
      </c>
      <c r="S34" s="20" t="s">
        <v>815</v>
      </c>
      <c r="T34" s="20" t="s">
        <v>19</v>
      </c>
      <c r="U34" s="20">
        <v>1</v>
      </c>
      <c r="W34" s="24"/>
    </row>
    <row r="35" spans="1:23" x14ac:dyDescent="0.25">
      <c r="A35" s="21">
        <v>34</v>
      </c>
      <c r="B35" s="22">
        <v>1179</v>
      </c>
      <c r="C35" s="22" t="s">
        <v>816</v>
      </c>
      <c r="D35" s="23" t="s">
        <v>580</v>
      </c>
      <c r="E35" s="22" t="s">
        <v>817</v>
      </c>
      <c r="F35" s="22" t="s">
        <v>550</v>
      </c>
      <c r="G35" s="22" t="s">
        <v>34</v>
      </c>
      <c r="H35" s="24" t="s">
        <v>818</v>
      </c>
      <c r="I35" s="22" t="s">
        <v>668</v>
      </c>
      <c r="J35" s="24" t="s">
        <v>1697</v>
      </c>
      <c r="K35" s="22" t="s">
        <v>684</v>
      </c>
      <c r="L35" s="22" t="s">
        <v>584</v>
      </c>
      <c r="M35" s="22" t="s">
        <v>819</v>
      </c>
      <c r="N35" s="22" t="s">
        <v>820</v>
      </c>
      <c r="O35" s="51">
        <v>6.9293981481481484E-2</v>
      </c>
      <c r="P35" s="28" t="s">
        <v>821</v>
      </c>
      <c r="Q35" s="28">
        <v>12.74</v>
      </c>
      <c r="R35" s="25" t="s">
        <v>822</v>
      </c>
      <c r="S35" s="20" t="s">
        <v>823</v>
      </c>
      <c r="T35" s="20" t="s">
        <v>30</v>
      </c>
      <c r="U35" s="20">
        <v>3</v>
      </c>
      <c r="W35" s="24"/>
    </row>
    <row r="36" spans="1:23" x14ac:dyDescent="0.25">
      <c r="A36" s="21">
        <v>35</v>
      </c>
      <c r="B36" s="22">
        <v>240</v>
      </c>
      <c r="C36" s="22" t="s">
        <v>824</v>
      </c>
      <c r="D36" s="23" t="s">
        <v>580</v>
      </c>
      <c r="E36" s="22" t="s">
        <v>592</v>
      </c>
      <c r="F36" s="22" t="s">
        <v>550</v>
      </c>
      <c r="G36" s="22" t="s">
        <v>34</v>
      </c>
      <c r="H36" s="24" t="s">
        <v>652</v>
      </c>
      <c r="I36" s="22" t="s">
        <v>757</v>
      </c>
      <c r="J36" s="24" t="s">
        <v>1698</v>
      </c>
      <c r="K36" s="22" t="s">
        <v>636</v>
      </c>
      <c r="L36" s="22" t="s">
        <v>595</v>
      </c>
      <c r="M36" s="22" t="s">
        <v>825</v>
      </c>
      <c r="N36" s="22" t="s">
        <v>826</v>
      </c>
      <c r="O36" s="51">
        <v>6.9317129629629631E-2</v>
      </c>
      <c r="P36" s="28" t="s">
        <v>827</v>
      </c>
      <c r="Q36" s="28">
        <v>12.74</v>
      </c>
      <c r="R36" s="25" t="s">
        <v>828</v>
      </c>
      <c r="S36" s="20" t="s">
        <v>829</v>
      </c>
      <c r="T36" s="20" t="s">
        <v>12</v>
      </c>
      <c r="U36" s="20">
        <v>6</v>
      </c>
      <c r="W36" s="24"/>
    </row>
    <row r="37" spans="1:23" x14ac:dyDescent="0.25">
      <c r="A37" s="21">
        <v>36</v>
      </c>
      <c r="B37" s="22">
        <v>263</v>
      </c>
      <c r="C37" s="22" t="s">
        <v>830</v>
      </c>
      <c r="D37" s="23" t="s">
        <v>580</v>
      </c>
      <c r="E37" s="22" t="s">
        <v>592</v>
      </c>
      <c r="F37" s="22" t="s">
        <v>550</v>
      </c>
      <c r="G37" s="22" t="s">
        <v>514</v>
      </c>
      <c r="H37" s="24" t="s">
        <v>582</v>
      </c>
      <c r="I37" s="22" t="s">
        <v>831</v>
      </c>
      <c r="J37" s="24" t="s">
        <v>1699</v>
      </c>
      <c r="K37" s="22" t="s">
        <v>831</v>
      </c>
      <c r="L37" s="22" t="s">
        <v>595</v>
      </c>
      <c r="M37" s="22" t="s">
        <v>832</v>
      </c>
      <c r="N37" s="22" t="s">
        <v>833</v>
      </c>
      <c r="O37" s="51">
        <v>6.9328703703703698E-2</v>
      </c>
      <c r="P37" s="28" t="s">
        <v>834</v>
      </c>
      <c r="Q37" s="28">
        <v>12.74</v>
      </c>
      <c r="R37" s="25" t="s">
        <v>835</v>
      </c>
      <c r="S37" s="20" t="s">
        <v>836</v>
      </c>
      <c r="T37" s="20" t="s">
        <v>23</v>
      </c>
      <c r="U37" s="20">
        <v>1</v>
      </c>
      <c r="W37" s="24"/>
    </row>
    <row r="38" spans="1:23" x14ac:dyDescent="0.25">
      <c r="A38" s="21">
        <v>37</v>
      </c>
      <c r="B38" s="22">
        <v>285</v>
      </c>
      <c r="C38" s="22" t="s">
        <v>837</v>
      </c>
      <c r="D38" s="23" t="s">
        <v>580</v>
      </c>
      <c r="E38" s="22" t="s">
        <v>592</v>
      </c>
      <c r="F38" s="22" t="s">
        <v>550</v>
      </c>
      <c r="G38" s="22" t="s">
        <v>34</v>
      </c>
      <c r="H38" s="24" t="s">
        <v>617</v>
      </c>
      <c r="I38" s="22" t="s">
        <v>594</v>
      </c>
      <c r="J38" s="24" t="s">
        <v>1672</v>
      </c>
      <c r="K38" s="22" t="s">
        <v>594</v>
      </c>
      <c r="L38" s="22" t="s">
        <v>595</v>
      </c>
      <c r="M38" s="22" t="s">
        <v>838</v>
      </c>
      <c r="N38" s="22" t="s">
        <v>839</v>
      </c>
      <c r="O38" s="51">
        <v>6.9386574074074073E-2</v>
      </c>
      <c r="P38" s="28" t="s">
        <v>840</v>
      </c>
      <c r="Q38" s="28">
        <v>12.73</v>
      </c>
      <c r="R38" s="25" t="s">
        <v>835</v>
      </c>
      <c r="S38" s="20" t="s">
        <v>841</v>
      </c>
      <c r="T38" s="20" t="s">
        <v>22</v>
      </c>
      <c r="U38" s="20">
        <v>11</v>
      </c>
      <c r="W38" s="24"/>
    </row>
    <row r="39" spans="1:23" x14ac:dyDescent="0.25">
      <c r="A39" s="21">
        <v>38</v>
      </c>
      <c r="B39" s="22">
        <v>256</v>
      </c>
      <c r="C39" s="22" t="s">
        <v>842</v>
      </c>
      <c r="D39" s="23" t="s">
        <v>580</v>
      </c>
      <c r="E39" s="22" t="s">
        <v>592</v>
      </c>
      <c r="F39" s="22" t="s">
        <v>550</v>
      </c>
      <c r="G39" s="22" t="s">
        <v>34</v>
      </c>
      <c r="H39" s="24" t="s">
        <v>843</v>
      </c>
      <c r="I39" s="22" t="s">
        <v>583</v>
      </c>
      <c r="J39" s="24" t="s">
        <v>1692</v>
      </c>
      <c r="K39" s="22" t="s">
        <v>757</v>
      </c>
      <c r="L39" s="22" t="s">
        <v>595</v>
      </c>
      <c r="M39" s="22" t="s">
        <v>844</v>
      </c>
      <c r="N39" s="22" t="s">
        <v>845</v>
      </c>
      <c r="O39" s="51">
        <v>6.9826388888888882E-2</v>
      </c>
      <c r="P39" s="28" t="s">
        <v>846</v>
      </c>
      <c r="Q39" s="28">
        <v>12.65</v>
      </c>
      <c r="R39" s="25" t="s">
        <v>847</v>
      </c>
      <c r="S39" s="20" t="s">
        <v>848</v>
      </c>
      <c r="T39" s="20" t="s">
        <v>30</v>
      </c>
      <c r="U39" s="20">
        <v>3</v>
      </c>
      <c r="W39" s="24"/>
    </row>
    <row r="40" spans="1:23" x14ac:dyDescent="0.25">
      <c r="A40" s="21">
        <v>39</v>
      </c>
      <c r="B40" s="22">
        <v>1227</v>
      </c>
      <c r="C40" s="22" t="s">
        <v>849</v>
      </c>
      <c r="D40" s="23" t="s">
        <v>580</v>
      </c>
      <c r="E40" s="22" t="s">
        <v>592</v>
      </c>
      <c r="F40" s="22" t="s">
        <v>550</v>
      </c>
      <c r="G40" s="22" t="s">
        <v>34</v>
      </c>
      <c r="H40" s="24" t="s">
        <v>683</v>
      </c>
      <c r="I40" s="22" t="s">
        <v>668</v>
      </c>
      <c r="J40" s="24" t="s">
        <v>1697</v>
      </c>
      <c r="K40" s="22" t="s">
        <v>684</v>
      </c>
      <c r="L40" s="22" t="s">
        <v>595</v>
      </c>
      <c r="M40" s="22" t="s">
        <v>850</v>
      </c>
      <c r="N40" s="22" t="s">
        <v>851</v>
      </c>
      <c r="O40" s="51">
        <v>7.0150462962962956E-2</v>
      </c>
      <c r="P40" s="28" t="s">
        <v>852</v>
      </c>
      <c r="Q40" s="28">
        <v>12.59</v>
      </c>
      <c r="R40" s="25" t="s">
        <v>853</v>
      </c>
      <c r="S40" s="20" t="s">
        <v>854</v>
      </c>
      <c r="T40" s="20">
        <v>0</v>
      </c>
      <c r="U40" s="20">
        <v>4</v>
      </c>
      <c r="W40" s="24"/>
    </row>
    <row r="41" spans="1:23" x14ac:dyDescent="0.25">
      <c r="A41" s="21">
        <v>40</v>
      </c>
      <c r="B41" s="22">
        <v>261</v>
      </c>
      <c r="C41" s="22" t="s">
        <v>855</v>
      </c>
      <c r="D41" s="23" t="s">
        <v>580</v>
      </c>
      <c r="E41" s="22" t="s">
        <v>592</v>
      </c>
      <c r="F41" s="22" t="s">
        <v>550</v>
      </c>
      <c r="G41" s="22" t="s">
        <v>34</v>
      </c>
      <c r="H41" s="24" t="s">
        <v>736</v>
      </c>
      <c r="I41" s="22" t="s">
        <v>668</v>
      </c>
      <c r="J41" s="24" t="s">
        <v>1689</v>
      </c>
      <c r="K41" s="22" t="s">
        <v>684</v>
      </c>
      <c r="L41" s="22" t="s">
        <v>595</v>
      </c>
      <c r="M41" s="22" t="s">
        <v>856</v>
      </c>
      <c r="N41" s="22" t="s">
        <v>857</v>
      </c>
      <c r="O41" s="51">
        <v>7.0451388888888883E-2</v>
      </c>
      <c r="P41" s="28" t="s">
        <v>858</v>
      </c>
      <c r="Q41" s="28">
        <v>12.54</v>
      </c>
      <c r="R41" s="25" t="s">
        <v>859</v>
      </c>
      <c r="S41" s="20" t="s">
        <v>860</v>
      </c>
      <c r="T41" s="20" t="s">
        <v>642</v>
      </c>
      <c r="U41" s="20">
        <v>5</v>
      </c>
      <c r="W41" s="24"/>
    </row>
    <row r="42" spans="1:23" x14ac:dyDescent="0.25">
      <c r="A42" s="21">
        <v>41</v>
      </c>
      <c r="B42" s="22">
        <v>245</v>
      </c>
      <c r="C42" s="22" t="s">
        <v>861</v>
      </c>
      <c r="D42" s="23" t="s">
        <v>580</v>
      </c>
      <c r="E42" s="22" t="s">
        <v>592</v>
      </c>
      <c r="F42" s="22" t="s">
        <v>550</v>
      </c>
      <c r="G42" s="22" t="s">
        <v>34</v>
      </c>
      <c r="H42" s="24" t="s">
        <v>609</v>
      </c>
      <c r="I42" s="22" t="s">
        <v>594</v>
      </c>
      <c r="J42" s="24" t="s">
        <v>1690</v>
      </c>
      <c r="K42" s="22" t="s">
        <v>594</v>
      </c>
      <c r="L42" s="22" t="s">
        <v>595</v>
      </c>
      <c r="M42" s="22" t="s">
        <v>862</v>
      </c>
      <c r="N42" s="22" t="s">
        <v>863</v>
      </c>
      <c r="O42" s="51">
        <v>7.0497685185185191E-2</v>
      </c>
      <c r="P42" s="28" t="s">
        <v>864</v>
      </c>
      <c r="Q42" s="28">
        <v>12.53</v>
      </c>
      <c r="R42" s="25" t="s">
        <v>865</v>
      </c>
      <c r="S42" s="20" t="s">
        <v>866</v>
      </c>
      <c r="T42" s="20" t="s">
        <v>665</v>
      </c>
      <c r="U42" s="20">
        <v>12</v>
      </c>
      <c r="W42" s="24"/>
    </row>
    <row r="43" spans="1:23" x14ac:dyDescent="0.25">
      <c r="A43" s="21">
        <v>42</v>
      </c>
      <c r="B43" s="22">
        <v>250</v>
      </c>
      <c r="C43" s="22" t="s">
        <v>867</v>
      </c>
      <c r="D43" s="23" t="s">
        <v>580</v>
      </c>
      <c r="E43" s="22" t="s">
        <v>592</v>
      </c>
      <c r="F43" s="22" t="s">
        <v>550</v>
      </c>
      <c r="G43" s="22" t="s">
        <v>34</v>
      </c>
      <c r="H43" s="24" t="s">
        <v>676</v>
      </c>
      <c r="I43" s="22" t="s">
        <v>583</v>
      </c>
      <c r="J43" s="24" t="s">
        <v>1700</v>
      </c>
      <c r="K43" s="22" t="s">
        <v>583</v>
      </c>
      <c r="L43" s="22" t="s">
        <v>595</v>
      </c>
      <c r="M43" s="22" t="s">
        <v>868</v>
      </c>
      <c r="N43" s="22" t="s">
        <v>869</v>
      </c>
      <c r="O43" s="51">
        <v>7.075231481481481E-2</v>
      </c>
      <c r="P43" s="28" t="s">
        <v>870</v>
      </c>
      <c r="Q43" s="28">
        <v>12.48</v>
      </c>
      <c r="R43" s="25" t="s">
        <v>871</v>
      </c>
      <c r="S43" s="20" t="s">
        <v>872</v>
      </c>
      <c r="T43" s="20" t="s">
        <v>23</v>
      </c>
      <c r="U43" s="20">
        <v>6</v>
      </c>
      <c r="W43" s="24"/>
    </row>
    <row r="44" spans="1:23" x14ac:dyDescent="0.25">
      <c r="A44" s="21">
        <v>43</v>
      </c>
      <c r="B44" s="22">
        <v>1226</v>
      </c>
      <c r="C44" s="22" t="s">
        <v>873</v>
      </c>
      <c r="D44" s="23" t="s">
        <v>580</v>
      </c>
      <c r="E44" s="22" t="s">
        <v>592</v>
      </c>
      <c r="F44" s="22" t="s">
        <v>550</v>
      </c>
      <c r="G44" s="22" t="s">
        <v>34</v>
      </c>
      <c r="H44" s="24" t="s">
        <v>874</v>
      </c>
      <c r="I44" s="22" t="s">
        <v>583</v>
      </c>
      <c r="J44" s="24" t="s">
        <v>1701</v>
      </c>
      <c r="K44" s="22" t="s">
        <v>583</v>
      </c>
      <c r="L44" s="22" t="s">
        <v>595</v>
      </c>
      <c r="M44" s="22" t="s">
        <v>875</v>
      </c>
      <c r="N44" s="22" t="s">
        <v>876</v>
      </c>
      <c r="O44" s="51">
        <v>7.0833333333333331E-2</v>
      </c>
      <c r="P44" s="28" t="s">
        <v>877</v>
      </c>
      <c r="Q44" s="28">
        <v>12.47</v>
      </c>
      <c r="R44" s="25" t="s">
        <v>878</v>
      </c>
      <c r="S44" s="20" t="s">
        <v>879</v>
      </c>
      <c r="T44" s="20" t="e">
        <v>#N/A</v>
      </c>
      <c r="U44" s="20">
        <v>7</v>
      </c>
      <c r="W44" s="24"/>
    </row>
    <row r="45" spans="1:23" x14ac:dyDescent="0.25">
      <c r="A45" s="21">
        <v>44</v>
      </c>
      <c r="B45" s="22">
        <v>257</v>
      </c>
      <c r="C45" s="22" t="s">
        <v>880</v>
      </c>
      <c r="D45" s="23" t="s">
        <v>580</v>
      </c>
      <c r="E45" s="22" t="s">
        <v>881</v>
      </c>
      <c r="F45" s="22" t="s">
        <v>550</v>
      </c>
      <c r="G45" s="22" t="s">
        <v>514</v>
      </c>
      <c r="H45" s="24" t="s">
        <v>697</v>
      </c>
      <c r="I45" s="22" t="s">
        <v>711</v>
      </c>
      <c r="J45" s="24" t="s">
        <v>1702</v>
      </c>
      <c r="K45" s="22" t="s">
        <v>882</v>
      </c>
      <c r="L45" s="22" t="s">
        <v>584</v>
      </c>
      <c r="M45" s="22" t="s">
        <v>883</v>
      </c>
      <c r="N45" s="22" t="s">
        <v>884</v>
      </c>
      <c r="O45" s="51">
        <v>7.0937500000000001E-2</v>
      </c>
      <c r="P45" s="28" t="s">
        <v>885</v>
      </c>
      <c r="Q45" s="28">
        <v>12.45</v>
      </c>
      <c r="R45" s="25" t="s">
        <v>886</v>
      </c>
      <c r="S45" s="20" t="s">
        <v>887</v>
      </c>
      <c r="T45" s="20" t="s">
        <v>30</v>
      </c>
      <c r="U45" s="20">
        <v>1</v>
      </c>
      <c r="W45" s="24"/>
    </row>
    <row r="46" spans="1:23" x14ac:dyDescent="0.25">
      <c r="A46" s="21">
        <v>45</v>
      </c>
      <c r="B46" s="22">
        <v>727</v>
      </c>
      <c r="C46" s="22" t="s">
        <v>888</v>
      </c>
      <c r="D46" s="23" t="s">
        <v>580</v>
      </c>
      <c r="E46" s="22" t="s">
        <v>592</v>
      </c>
      <c r="F46" s="22" t="s">
        <v>550</v>
      </c>
      <c r="G46" s="22" t="s">
        <v>34</v>
      </c>
      <c r="H46" s="24" t="s">
        <v>697</v>
      </c>
      <c r="I46" s="22" t="s">
        <v>594</v>
      </c>
      <c r="J46" s="24" t="s">
        <v>1695</v>
      </c>
      <c r="K46" s="22" t="s">
        <v>645</v>
      </c>
      <c r="L46" s="22" t="s">
        <v>595</v>
      </c>
      <c r="M46" s="22" t="s">
        <v>889</v>
      </c>
      <c r="N46" s="22" t="s">
        <v>890</v>
      </c>
      <c r="O46" s="51">
        <v>7.1087962962962964E-2</v>
      </c>
      <c r="P46" s="28" t="s">
        <v>891</v>
      </c>
      <c r="Q46" s="28">
        <v>12.42</v>
      </c>
      <c r="R46" s="25" t="s">
        <v>892</v>
      </c>
      <c r="S46" s="20" t="s">
        <v>893</v>
      </c>
      <c r="T46" s="20" t="s">
        <v>19</v>
      </c>
      <c r="U46" s="20">
        <v>6</v>
      </c>
      <c r="W46" s="24"/>
    </row>
    <row r="47" spans="1:23" x14ac:dyDescent="0.25">
      <c r="A47" s="21">
        <v>46</v>
      </c>
      <c r="B47" s="22">
        <v>288</v>
      </c>
      <c r="C47" s="22" t="s">
        <v>894</v>
      </c>
      <c r="D47" s="23" t="s">
        <v>580</v>
      </c>
      <c r="E47" s="22" t="s">
        <v>592</v>
      </c>
      <c r="F47" s="22" t="s">
        <v>550</v>
      </c>
      <c r="G47" s="22" t="s">
        <v>34</v>
      </c>
      <c r="H47" s="24" t="s">
        <v>609</v>
      </c>
      <c r="I47" s="22" t="s">
        <v>594</v>
      </c>
      <c r="J47" s="24" t="s">
        <v>1672</v>
      </c>
      <c r="K47" s="22" t="s">
        <v>594</v>
      </c>
      <c r="L47" s="22" t="s">
        <v>595</v>
      </c>
      <c r="M47" s="22" t="s">
        <v>895</v>
      </c>
      <c r="N47" s="22" t="s">
        <v>896</v>
      </c>
      <c r="O47" s="51">
        <v>7.1574074074074068E-2</v>
      </c>
      <c r="P47" s="28" t="s">
        <v>897</v>
      </c>
      <c r="Q47" s="28">
        <v>12.34</v>
      </c>
      <c r="R47" s="25" t="s">
        <v>898</v>
      </c>
      <c r="S47" s="20" t="s">
        <v>899</v>
      </c>
      <c r="T47" s="20" t="s">
        <v>22</v>
      </c>
      <c r="U47" s="20">
        <v>13</v>
      </c>
      <c r="W47" s="24"/>
    </row>
    <row r="48" spans="1:23" x14ac:dyDescent="0.25">
      <c r="A48" s="21">
        <v>47</v>
      </c>
      <c r="B48" s="22">
        <v>1196</v>
      </c>
      <c r="C48" s="22" t="s">
        <v>900</v>
      </c>
      <c r="D48" s="23" t="s">
        <v>580</v>
      </c>
      <c r="E48" s="22" t="s">
        <v>592</v>
      </c>
      <c r="F48" s="22" t="s">
        <v>550</v>
      </c>
      <c r="G48" s="22" t="s">
        <v>34</v>
      </c>
      <c r="H48" s="24" t="s">
        <v>635</v>
      </c>
      <c r="I48" s="22" t="s">
        <v>757</v>
      </c>
      <c r="J48" s="24" t="s">
        <v>1684</v>
      </c>
      <c r="K48" s="22" t="s">
        <v>636</v>
      </c>
      <c r="L48" s="22" t="s">
        <v>595</v>
      </c>
      <c r="M48" s="22" t="s">
        <v>901</v>
      </c>
      <c r="N48" s="22" t="s">
        <v>902</v>
      </c>
      <c r="O48" s="51">
        <v>7.1689814814814817E-2</v>
      </c>
      <c r="P48" s="28" t="s">
        <v>903</v>
      </c>
      <c r="Q48" s="28">
        <v>12.32</v>
      </c>
      <c r="R48" s="25" t="s">
        <v>904</v>
      </c>
      <c r="S48" s="20" t="s">
        <v>905</v>
      </c>
      <c r="T48" s="20" t="s">
        <v>22</v>
      </c>
      <c r="U48" s="20">
        <v>7</v>
      </c>
      <c r="W48" s="24"/>
    </row>
    <row r="49" spans="1:23" x14ac:dyDescent="0.25">
      <c r="A49" s="21">
        <v>48</v>
      </c>
      <c r="B49" s="22">
        <v>260</v>
      </c>
      <c r="C49" s="22" t="s">
        <v>906</v>
      </c>
      <c r="D49" s="23" t="s">
        <v>580</v>
      </c>
      <c r="E49" s="22" t="s">
        <v>592</v>
      </c>
      <c r="F49" s="22" t="s">
        <v>550</v>
      </c>
      <c r="G49" s="22" t="s">
        <v>34</v>
      </c>
      <c r="H49" s="24" t="s">
        <v>609</v>
      </c>
      <c r="I49" s="22" t="s">
        <v>594</v>
      </c>
      <c r="J49" s="24" t="s">
        <v>1703</v>
      </c>
      <c r="K49" s="22" t="s">
        <v>594</v>
      </c>
      <c r="L49" s="22" t="s">
        <v>595</v>
      </c>
      <c r="M49" s="22" t="s">
        <v>907</v>
      </c>
      <c r="N49" s="22" t="s">
        <v>908</v>
      </c>
      <c r="O49" s="51">
        <v>7.1898148148148142E-2</v>
      </c>
      <c r="P49" s="28" t="s">
        <v>910</v>
      </c>
      <c r="Q49" s="28">
        <v>12.28</v>
      </c>
      <c r="R49" s="25" t="s">
        <v>911</v>
      </c>
      <c r="S49" s="20" t="s">
        <v>912</v>
      </c>
      <c r="T49" s="20" t="s">
        <v>642</v>
      </c>
      <c r="U49" s="20">
        <v>14</v>
      </c>
      <c r="W49" s="24"/>
    </row>
    <row r="50" spans="1:23" x14ac:dyDescent="0.25">
      <c r="A50" s="21">
        <v>49</v>
      </c>
      <c r="B50" s="22">
        <v>249</v>
      </c>
      <c r="C50" s="22" t="s">
        <v>913</v>
      </c>
      <c r="D50" s="23" t="s">
        <v>580</v>
      </c>
      <c r="E50" s="22" t="s">
        <v>592</v>
      </c>
      <c r="F50" s="22" t="s">
        <v>550</v>
      </c>
      <c r="G50" s="22" t="s">
        <v>514</v>
      </c>
      <c r="H50" s="24" t="s">
        <v>914</v>
      </c>
      <c r="I50" s="22" t="s">
        <v>711</v>
      </c>
      <c r="J50" s="24" t="s">
        <v>1704</v>
      </c>
      <c r="K50" s="22" t="s">
        <v>711</v>
      </c>
      <c r="L50" s="22" t="s">
        <v>595</v>
      </c>
      <c r="M50" s="22" t="s">
        <v>915</v>
      </c>
      <c r="N50" s="22" t="s">
        <v>916</v>
      </c>
      <c r="O50" s="51">
        <v>7.2013888888888891E-2</v>
      </c>
      <c r="P50" s="28" t="s">
        <v>917</v>
      </c>
      <c r="Q50" s="28">
        <v>12.26</v>
      </c>
      <c r="R50" s="25" t="s">
        <v>918</v>
      </c>
      <c r="S50" s="20" t="s">
        <v>919</v>
      </c>
      <c r="T50" s="20" t="s">
        <v>23</v>
      </c>
      <c r="U50" s="20">
        <v>2</v>
      </c>
      <c r="W50" s="24"/>
    </row>
    <row r="51" spans="1:23" x14ac:dyDescent="0.25">
      <c r="A51" s="21">
        <v>50</v>
      </c>
      <c r="B51" s="22">
        <v>253</v>
      </c>
      <c r="C51" s="22" t="s">
        <v>920</v>
      </c>
      <c r="D51" s="23" t="s">
        <v>580</v>
      </c>
      <c r="E51" s="22" t="s">
        <v>592</v>
      </c>
      <c r="F51" s="22" t="s">
        <v>550</v>
      </c>
      <c r="G51" s="22" t="s">
        <v>514</v>
      </c>
      <c r="H51" s="24" t="s">
        <v>617</v>
      </c>
      <c r="I51" s="22" t="s">
        <v>711</v>
      </c>
      <c r="J51" s="24" t="s">
        <v>1705</v>
      </c>
      <c r="K51" s="22" t="s">
        <v>711</v>
      </c>
      <c r="L51" s="22" t="s">
        <v>595</v>
      </c>
      <c r="M51" s="22" t="s">
        <v>921</v>
      </c>
      <c r="N51" s="22" t="s">
        <v>922</v>
      </c>
      <c r="O51" s="51">
        <v>7.2025462962962958E-2</v>
      </c>
      <c r="P51" s="28" t="s">
        <v>923</v>
      </c>
      <c r="Q51" s="28">
        <v>12.26</v>
      </c>
      <c r="R51" s="25" t="s">
        <v>909</v>
      </c>
      <c r="S51" s="20" t="s">
        <v>924</v>
      </c>
      <c r="T51" s="20" t="s">
        <v>28</v>
      </c>
      <c r="U51" s="20">
        <v>3</v>
      </c>
      <c r="W51" s="24"/>
    </row>
    <row r="52" spans="1:23" x14ac:dyDescent="0.25">
      <c r="A52" s="21">
        <v>51</v>
      </c>
      <c r="B52" s="22">
        <v>1195</v>
      </c>
      <c r="C52" s="22" t="s">
        <v>925</v>
      </c>
      <c r="D52" s="23" t="s">
        <v>580</v>
      </c>
      <c r="E52" s="22" t="s">
        <v>592</v>
      </c>
      <c r="F52" s="22" t="s">
        <v>550</v>
      </c>
      <c r="G52" s="22" t="s">
        <v>34</v>
      </c>
      <c r="H52" s="24" t="s">
        <v>926</v>
      </c>
      <c r="I52" s="22" t="s">
        <v>583</v>
      </c>
      <c r="J52" s="24" t="s">
        <v>1706</v>
      </c>
      <c r="K52" s="22" t="s">
        <v>757</v>
      </c>
      <c r="L52" s="22" t="s">
        <v>595</v>
      </c>
      <c r="M52" s="22" t="s">
        <v>927</v>
      </c>
      <c r="N52" s="22" t="s">
        <v>928</v>
      </c>
      <c r="O52" s="51">
        <v>7.2060185185185185E-2</v>
      </c>
      <c r="P52" s="28" t="s">
        <v>929</v>
      </c>
      <c r="Q52" s="28">
        <v>12.26</v>
      </c>
      <c r="R52" s="25" t="s">
        <v>930</v>
      </c>
      <c r="S52" s="20" t="s">
        <v>931</v>
      </c>
      <c r="T52" s="20" t="s">
        <v>674</v>
      </c>
      <c r="U52" s="20">
        <v>4</v>
      </c>
      <c r="W52" s="24"/>
    </row>
    <row r="53" spans="1:23" x14ac:dyDescent="0.25">
      <c r="A53" s="21">
        <v>52</v>
      </c>
      <c r="B53" s="22">
        <v>732</v>
      </c>
      <c r="C53" s="22" t="s">
        <v>932</v>
      </c>
      <c r="D53" s="23" t="s">
        <v>580</v>
      </c>
      <c r="E53" s="22" t="s">
        <v>592</v>
      </c>
      <c r="F53" s="22" t="s">
        <v>550</v>
      </c>
      <c r="G53" s="22" t="s">
        <v>34</v>
      </c>
      <c r="H53" s="24" t="s">
        <v>777</v>
      </c>
      <c r="I53" s="22" t="s">
        <v>594</v>
      </c>
      <c r="J53" s="24" t="s">
        <v>1683</v>
      </c>
      <c r="K53" s="22" t="s">
        <v>594</v>
      </c>
      <c r="L53" s="22" t="s">
        <v>595</v>
      </c>
      <c r="M53" s="22" t="s">
        <v>933</v>
      </c>
      <c r="N53" s="22" t="s">
        <v>934</v>
      </c>
      <c r="O53" s="51">
        <v>7.2511574074074076E-2</v>
      </c>
      <c r="P53" s="28" t="s">
        <v>935</v>
      </c>
      <c r="Q53" s="28">
        <v>12.18</v>
      </c>
      <c r="R53" s="25" t="s">
        <v>936</v>
      </c>
      <c r="S53" s="20" t="s">
        <v>937</v>
      </c>
      <c r="T53" s="20" t="s">
        <v>703</v>
      </c>
      <c r="U53" s="20">
        <v>15</v>
      </c>
      <c r="W53" s="24"/>
    </row>
    <row r="54" spans="1:23" x14ac:dyDescent="0.25">
      <c r="A54" s="21">
        <v>53</v>
      </c>
      <c r="B54" s="22">
        <v>719</v>
      </c>
      <c r="C54" s="22" t="s">
        <v>938</v>
      </c>
      <c r="D54" s="23" t="s">
        <v>580</v>
      </c>
      <c r="E54" s="22" t="s">
        <v>592</v>
      </c>
      <c r="F54" s="22" t="s">
        <v>550</v>
      </c>
      <c r="G54" s="22" t="s">
        <v>34</v>
      </c>
      <c r="H54" s="24" t="s">
        <v>676</v>
      </c>
      <c r="I54" s="22" t="s">
        <v>583</v>
      </c>
      <c r="J54" s="24" t="s">
        <v>1707</v>
      </c>
      <c r="K54" s="22" t="s">
        <v>583</v>
      </c>
      <c r="L54" s="22" t="s">
        <v>595</v>
      </c>
      <c r="M54" s="22" t="s">
        <v>939</v>
      </c>
      <c r="N54" s="22" t="s">
        <v>940</v>
      </c>
      <c r="O54" s="51">
        <v>7.2615740740740745E-2</v>
      </c>
      <c r="P54" s="28" t="s">
        <v>941</v>
      </c>
      <c r="Q54" s="28">
        <v>12.16</v>
      </c>
      <c r="R54" s="25" t="s">
        <v>942</v>
      </c>
      <c r="S54" s="20" t="s">
        <v>943</v>
      </c>
      <c r="T54" s="20" t="s">
        <v>6</v>
      </c>
      <c r="U54" s="20">
        <v>8</v>
      </c>
      <c r="W54" s="24"/>
    </row>
    <row r="55" spans="1:23" x14ac:dyDescent="0.25">
      <c r="A55" s="21">
        <v>54</v>
      </c>
      <c r="B55" s="22">
        <v>59</v>
      </c>
      <c r="C55" s="22" t="s">
        <v>944</v>
      </c>
      <c r="D55" s="23" t="s">
        <v>580</v>
      </c>
      <c r="E55" s="22" t="s">
        <v>592</v>
      </c>
      <c r="F55" s="22" t="s">
        <v>550</v>
      </c>
      <c r="G55" s="22" t="s">
        <v>34</v>
      </c>
      <c r="H55" s="24" t="s">
        <v>659</v>
      </c>
      <c r="I55" s="22" t="s">
        <v>583</v>
      </c>
      <c r="J55" s="24" t="s">
        <v>1708</v>
      </c>
      <c r="K55" s="22" t="s">
        <v>583</v>
      </c>
      <c r="L55" s="22" t="s">
        <v>595</v>
      </c>
      <c r="M55" s="22" t="s">
        <v>945</v>
      </c>
      <c r="N55" s="22" t="s">
        <v>946</v>
      </c>
      <c r="O55" s="51">
        <v>7.2743055555555561E-2</v>
      </c>
      <c r="P55" s="28" t="s">
        <v>947</v>
      </c>
      <c r="Q55" s="28">
        <v>12.14</v>
      </c>
      <c r="R55" s="25" t="s">
        <v>948</v>
      </c>
      <c r="S55" s="20" t="s">
        <v>949</v>
      </c>
      <c r="T55" s="20" t="s">
        <v>28</v>
      </c>
      <c r="U55" s="20">
        <v>9</v>
      </c>
      <c r="W55" s="24"/>
    </row>
    <row r="56" spans="1:23" x14ac:dyDescent="0.25">
      <c r="A56" s="21">
        <v>55</v>
      </c>
      <c r="B56" s="22">
        <v>237</v>
      </c>
      <c r="C56" s="22" t="s">
        <v>950</v>
      </c>
      <c r="D56" s="23" t="s">
        <v>580</v>
      </c>
      <c r="E56" s="22" t="s">
        <v>592</v>
      </c>
      <c r="F56" s="22" t="s">
        <v>550</v>
      </c>
      <c r="G56" s="22" t="s">
        <v>514</v>
      </c>
      <c r="H56" s="24" t="s">
        <v>951</v>
      </c>
      <c r="I56" s="22" t="s">
        <v>711</v>
      </c>
      <c r="J56" s="24" t="s">
        <v>1702</v>
      </c>
      <c r="K56" s="22" t="s">
        <v>711</v>
      </c>
      <c r="L56" s="22" t="s">
        <v>595</v>
      </c>
      <c r="M56" s="22" t="s">
        <v>952</v>
      </c>
      <c r="N56" s="22" t="s">
        <v>953</v>
      </c>
      <c r="O56" s="51">
        <v>7.2858796296296297E-2</v>
      </c>
      <c r="P56" s="28" t="s">
        <v>954</v>
      </c>
      <c r="Q56" s="28">
        <v>12.12</v>
      </c>
      <c r="R56" s="25" t="s">
        <v>955</v>
      </c>
      <c r="S56" s="20" t="s">
        <v>956</v>
      </c>
      <c r="T56" s="20" t="s">
        <v>30</v>
      </c>
      <c r="U56" s="20">
        <v>4</v>
      </c>
      <c r="W56" s="24"/>
    </row>
    <row r="57" spans="1:23" x14ac:dyDescent="0.25">
      <c r="A57" s="21">
        <v>56</v>
      </c>
      <c r="B57" s="22">
        <v>282</v>
      </c>
      <c r="C57" s="22" t="s">
        <v>957</v>
      </c>
      <c r="D57" s="23" t="s">
        <v>580</v>
      </c>
      <c r="E57" s="22" t="s">
        <v>592</v>
      </c>
      <c r="F57" s="22" t="s">
        <v>550</v>
      </c>
      <c r="G57" s="22" t="s">
        <v>34</v>
      </c>
      <c r="H57" s="24" t="s">
        <v>926</v>
      </c>
      <c r="I57" s="22" t="s">
        <v>583</v>
      </c>
      <c r="J57" s="24" t="s">
        <v>1709</v>
      </c>
      <c r="K57" s="22" t="s">
        <v>757</v>
      </c>
      <c r="L57" s="22" t="s">
        <v>595</v>
      </c>
      <c r="M57" s="22" t="s">
        <v>958</v>
      </c>
      <c r="N57" s="22" t="s">
        <v>959</v>
      </c>
      <c r="O57" s="51">
        <v>7.2905092592592591E-2</v>
      </c>
      <c r="P57" s="28" t="s">
        <v>960</v>
      </c>
      <c r="Q57" s="28">
        <v>12.11</v>
      </c>
      <c r="R57" s="25" t="s">
        <v>955</v>
      </c>
      <c r="S57" s="20" t="s">
        <v>961</v>
      </c>
      <c r="T57" s="20" t="s">
        <v>615</v>
      </c>
      <c r="U57" s="20">
        <v>5</v>
      </c>
      <c r="W57" s="24"/>
    </row>
    <row r="58" spans="1:23" x14ac:dyDescent="0.25">
      <c r="A58" s="21">
        <v>57</v>
      </c>
      <c r="B58" s="22">
        <v>1257</v>
      </c>
      <c r="C58" s="22" t="s">
        <v>962</v>
      </c>
      <c r="D58" s="23" t="s">
        <v>580</v>
      </c>
      <c r="E58" s="22" t="s">
        <v>592</v>
      </c>
      <c r="F58" s="22" t="s">
        <v>550</v>
      </c>
      <c r="G58" s="22" t="s">
        <v>514</v>
      </c>
      <c r="H58" s="24" t="s">
        <v>676</v>
      </c>
      <c r="I58" s="22" t="s">
        <v>831</v>
      </c>
      <c r="J58" s="24" t="s">
        <v>1710</v>
      </c>
      <c r="K58" s="22" t="s">
        <v>831</v>
      </c>
      <c r="L58" s="22" t="s">
        <v>595</v>
      </c>
      <c r="M58" s="22" t="s">
        <v>963</v>
      </c>
      <c r="N58" s="22" t="s">
        <v>964</v>
      </c>
      <c r="O58" s="51">
        <v>7.2974537037037032E-2</v>
      </c>
      <c r="P58" s="28" t="s">
        <v>965</v>
      </c>
      <c r="Q58" s="28">
        <v>12.1</v>
      </c>
      <c r="R58" s="25" t="s">
        <v>966</v>
      </c>
      <c r="S58" s="20" t="s">
        <v>967</v>
      </c>
      <c r="T58" s="20" t="s">
        <v>968</v>
      </c>
      <c r="U58" s="20">
        <v>2</v>
      </c>
      <c r="W58" s="24"/>
    </row>
    <row r="59" spans="1:23" x14ac:dyDescent="0.25">
      <c r="A59" s="21">
        <v>58</v>
      </c>
      <c r="B59" s="22">
        <v>280</v>
      </c>
      <c r="C59" s="22" t="s">
        <v>969</v>
      </c>
      <c r="D59" s="23" t="s">
        <v>580</v>
      </c>
      <c r="E59" s="22" t="s">
        <v>592</v>
      </c>
      <c r="F59" s="22" t="s">
        <v>550</v>
      </c>
      <c r="G59" s="22" t="s">
        <v>514</v>
      </c>
      <c r="H59" s="24" t="s">
        <v>970</v>
      </c>
      <c r="I59" s="22" t="s">
        <v>831</v>
      </c>
      <c r="J59" s="24" t="s">
        <v>1711</v>
      </c>
      <c r="K59" s="22" t="s">
        <v>831</v>
      </c>
      <c r="L59" s="22" t="s">
        <v>595</v>
      </c>
      <c r="M59" s="22" t="s">
        <v>971</v>
      </c>
      <c r="N59" s="22" t="s">
        <v>972</v>
      </c>
      <c r="O59" s="51">
        <v>7.3159722222222223E-2</v>
      </c>
      <c r="P59" s="28" t="s">
        <v>973</v>
      </c>
      <c r="Q59" s="28">
        <v>12.07</v>
      </c>
      <c r="R59" s="25" t="s">
        <v>974</v>
      </c>
      <c r="S59" s="20" t="s">
        <v>975</v>
      </c>
      <c r="T59" s="20" t="s">
        <v>22</v>
      </c>
      <c r="U59" s="20">
        <v>3</v>
      </c>
      <c r="W59" s="24"/>
    </row>
    <row r="60" spans="1:23" x14ac:dyDescent="0.25">
      <c r="A60" s="21">
        <v>59</v>
      </c>
      <c r="B60" s="22">
        <v>255</v>
      </c>
      <c r="C60" s="22" t="s">
        <v>976</v>
      </c>
      <c r="D60" s="23" t="s">
        <v>580</v>
      </c>
      <c r="E60" s="22" t="s">
        <v>592</v>
      </c>
      <c r="F60" s="22" t="s">
        <v>550</v>
      </c>
      <c r="G60" s="22" t="s">
        <v>34</v>
      </c>
      <c r="H60" s="24" t="s">
        <v>977</v>
      </c>
      <c r="I60" s="22" t="s">
        <v>668</v>
      </c>
      <c r="J60" s="24" t="s">
        <v>1681</v>
      </c>
      <c r="K60" s="22" t="s">
        <v>684</v>
      </c>
      <c r="L60" s="22" t="s">
        <v>595</v>
      </c>
      <c r="M60" s="22" t="s">
        <v>978</v>
      </c>
      <c r="N60" s="22" t="s">
        <v>979</v>
      </c>
      <c r="O60" s="51">
        <v>7.346064814814815E-2</v>
      </c>
      <c r="P60" s="28" t="s">
        <v>980</v>
      </c>
      <c r="Q60" s="28">
        <v>12.02</v>
      </c>
      <c r="R60" s="25" t="s">
        <v>981</v>
      </c>
      <c r="S60" s="20" t="s">
        <v>982</v>
      </c>
      <c r="T60" s="20" t="s">
        <v>23</v>
      </c>
      <c r="U60" s="20">
        <v>6</v>
      </c>
      <c r="W60" s="24"/>
    </row>
    <row r="61" spans="1:23" x14ac:dyDescent="0.25">
      <c r="A61" s="21">
        <v>60</v>
      </c>
      <c r="B61" s="22">
        <v>730</v>
      </c>
      <c r="C61" s="22" t="s">
        <v>983</v>
      </c>
      <c r="D61" s="23" t="s">
        <v>580</v>
      </c>
      <c r="E61" s="22" t="s">
        <v>592</v>
      </c>
      <c r="F61" s="22" t="s">
        <v>550</v>
      </c>
      <c r="G61" s="22" t="s">
        <v>34</v>
      </c>
      <c r="H61" s="24" t="s">
        <v>984</v>
      </c>
      <c r="I61" s="22" t="s">
        <v>594</v>
      </c>
      <c r="J61" s="24" t="s">
        <v>1694</v>
      </c>
      <c r="K61" s="22" t="s">
        <v>594</v>
      </c>
      <c r="L61" s="22" t="s">
        <v>595</v>
      </c>
      <c r="M61" s="22" t="s">
        <v>985</v>
      </c>
      <c r="N61" s="22" t="s">
        <v>986</v>
      </c>
      <c r="O61" s="51">
        <v>7.391203703703704E-2</v>
      </c>
      <c r="P61" s="28" t="s">
        <v>987</v>
      </c>
      <c r="Q61" s="28">
        <v>11.95</v>
      </c>
      <c r="R61" s="25" t="s">
        <v>988</v>
      </c>
      <c r="S61" s="20" t="s">
        <v>989</v>
      </c>
      <c r="T61" s="20" t="s">
        <v>674</v>
      </c>
      <c r="U61" s="20">
        <v>16</v>
      </c>
      <c r="W61" s="24"/>
    </row>
    <row r="62" spans="1:23" x14ac:dyDescent="0.25">
      <c r="A62" s="21">
        <v>61</v>
      </c>
      <c r="B62" s="22">
        <v>725</v>
      </c>
      <c r="C62" s="22" t="s">
        <v>990</v>
      </c>
      <c r="D62" s="23" t="s">
        <v>580</v>
      </c>
      <c r="E62" s="22" t="s">
        <v>592</v>
      </c>
      <c r="F62" s="22" t="s">
        <v>550</v>
      </c>
      <c r="G62" s="22" t="s">
        <v>34</v>
      </c>
      <c r="H62" s="24" t="s">
        <v>991</v>
      </c>
      <c r="I62" s="22" t="s">
        <v>594</v>
      </c>
      <c r="J62" s="24" t="s">
        <v>1675</v>
      </c>
      <c r="K62" s="22" t="s">
        <v>645</v>
      </c>
      <c r="L62" s="22" t="s">
        <v>584</v>
      </c>
      <c r="M62" s="22" t="s">
        <v>992</v>
      </c>
      <c r="N62" s="22" t="s">
        <v>993</v>
      </c>
      <c r="O62" s="51">
        <v>7.4108796296296298E-2</v>
      </c>
      <c r="P62" s="28" t="s">
        <v>994</v>
      </c>
      <c r="Q62" s="28">
        <v>11.92</v>
      </c>
      <c r="R62" s="25" t="s">
        <v>995</v>
      </c>
      <c r="S62" s="20" t="s">
        <v>996</v>
      </c>
      <c r="T62" s="20" t="s">
        <v>6</v>
      </c>
      <c r="U62" s="20">
        <v>7</v>
      </c>
      <c r="W62" s="24"/>
    </row>
    <row r="63" spans="1:23" x14ac:dyDescent="0.25">
      <c r="A63" s="21">
        <v>62</v>
      </c>
      <c r="B63" s="22">
        <v>264</v>
      </c>
      <c r="C63" s="22" t="s">
        <v>997</v>
      </c>
      <c r="D63" s="23" t="s">
        <v>580</v>
      </c>
      <c r="E63" s="22" t="s">
        <v>592</v>
      </c>
      <c r="F63" s="22" t="s">
        <v>550</v>
      </c>
      <c r="G63" s="22" t="s">
        <v>34</v>
      </c>
      <c r="H63" s="24" t="s">
        <v>998</v>
      </c>
      <c r="I63" s="22" t="s">
        <v>757</v>
      </c>
      <c r="J63" s="24" t="s">
        <v>1691</v>
      </c>
      <c r="K63" s="22" t="s">
        <v>668</v>
      </c>
      <c r="L63" s="22" t="s">
        <v>595</v>
      </c>
      <c r="M63" s="22" t="s">
        <v>999</v>
      </c>
      <c r="N63" s="22" t="s">
        <v>1000</v>
      </c>
      <c r="O63" s="51">
        <v>7.4224537037037033E-2</v>
      </c>
      <c r="P63" s="28" t="s">
        <v>1001</v>
      </c>
      <c r="Q63" s="28">
        <v>11.9</v>
      </c>
      <c r="R63" s="25" t="s">
        <v>1002</v>
      </c>
      <c r="S63" s="20" t="s">
        <v>1003</v>
      </c>
      <c r="T63" s="20" t="s">
        <v>23</v>
      </c>
      <c r="U63" s="20">
        <v>3</v>
      </c>
      <c r="W63" s="24"/>
    </row>
    <row r="64" spans="1:23" x14ac:dyDescent="0.25">
      <c r="A64" s="21">
        <v>63</v>
      </c>
      <c r="B64" s="22">
        <v>734</v>
      </c>
      <c r="C64" s="22" t="s">
        <v>1004</v>
      </c>
      <c r="D64" s="23" t="s">
        <v>580</v>
      </c>
      <c r="E64" s="22" t="s">
        <v>592</v>
      </c>
      <c r="F64" s="22" t="s">
        <v>550</v>
      </c>
      <c r="G64" s="22" t="s">
        <v>514</v>
      </c>
      <c r="H64" s="24" t="s">
        <v>1005</v>
      </c>
      <c r="I64" s="22" t="s">
        <v>831</v>
      </c>
      <c r="J64" s="24" t="s">
        <v>1712</v>
      </c>
      <c r="K64" s="22" t="s">
        <v>1006</v>
      </c>
      <c r="L64" s="22" t="s">
        <v>595</v>
      </c>
      <c r="M64" s="22" t="s">
        <v>1007</v>
      </c>
      <c r="N64" s="22" t="s">
        <v>1008</v>
      </c>
      <c r="O64" s="51">
        <v>7.435185185185185E-2</v>
      </c>
      <c r="P64" s="28" t="s">
        <v>1009</v>
      </c>
      <c r="Q64" s="28">
        <v>11.88</v>
      </c>
      <c r="R64" s="25" t="s">
        <v>1010</v>
      </c>
      <c r="S64" s="20" t="s">
        <v>1011</v>
      </c>
      <c r="T64" s="20" t="s">
        <v>674</v>
      </c>
      <c r="U64" s="20">
        <v>1</v>
      </c>
      <c r="W64" s="24"/>
    </row>
    <row r="65" spans="1:23" x14ac:dyDescent="0.25">
      <c r="A65" s="21">
        <v>64</v>
      </c>
      <c r="B65" s="22">
        <v>279</v>
      </c>
      <c r="C65" s="22" t="s">
        <v>1012</v>
      </c>
      <c r="D65" s="23" t="s">
        <v>580</v>
      </c>
      <c r="E65" s="22" t="s">
        <v>592</v>
      </c>
      <c r="F65" s="22" t="s">
        <v>550</v>
      </c>
      <c r="G65" s="22" t="s">
        <v>34</v>
      </c>
      <c r="H65" s="24" t="s">
        <v>644</v>
      </c>
      <c r="I65" s="22" t="s">
        <v>594</v>
      </c>
      <c r="J65" s="24" t="s">
        <v>1672</v>
      </c>
      <c r="K65" s="22" t="s">
        <v>645</v>
      </c>
      <c r="L65" s="22" t="s">
        <v>595</v>
      </c>
      <c r="M65" s="22" t="s">
        <v>1013</v>
      </c>
      <c r="N65" s="22" t="s">
        <v>1014</v>
      </c>
      <c r="O65" s="51">
        <v>7.4421296296296291E-2</v>
      </c>
      <c r="P65" s="28" t="s">
        <v>1015</v>
      </c>
      <c r="Q65" s="28">
        <v>11.87</v>
      </c>
      <c r="R65" s="25" t="s">
        <v>1016</v>
      </c>
      <c r="S65" s="20" t="s">
        <v>1017</v>
      </c>
      <c r="T65" s="20" t="s">
        <v>22</v>
      </c>
      <c r="U65" s="20">
        <v>8</v>
      </c>
      <c r="W65" s="24"/>
    </row>
    <row r="66" spans="1:23" x14ac:dyDescent="0.25">
      <c r="A66" s="21">
        <v>65</v>
      </c>
      <c r="B66" s="22">
        <v>244</v>
      </c>
      <c r="C66" s="22" t="s">
        <v>1018</v>
      </c>
      <c r="D66" s="23" t="s">
        <v>580</v>
      </c>
      <c r="E66" s="22" t="s">
        <v>592</v>
      </c>
      <c r="F66" s="22" t="s">
        <v>550</v>
      </c>
      <c r="G66" s="22" t="s">
        <v>34</v>
      </c>
      <c r="H66" s="24" t="s">
        <v>659</v>
      </c>
      <c r="I66" s="22" t="s">
        <v>583</v>
      </c>
      <c r="J66" s="24" t="s">
        <v>1678</v>
      </c>
      <c r="K66" s="22" t="s">
        <v>583</v>
      </c>
      <c r="L66" s="22" t="s">
        <v>584</v>
      </c>
      <c r="M66" s="22" t="s">
        <v>1019</v>
      </c>
      <c r="N66" s="22" t="s">
        <v>1020</v>
      </c>
      <c r="O66" s="51">
        <v>7.4456018518518519E-2</v>
      </c>
      <c r="P66" s="28" t="s">
        <v>1021</v>
      </c>
      <c r="Q66" s="28">
        <v>11.86</v>
      </c>
      <c r="R66" s="25" t="s">
        <v>1016</v>
      </c>
      <c r="S66" s="20" t="s">
        <v>1022</v>
      </c>
      <c r="T66" s="20" t="s">
        <v>665</v>
      </c>
      <c r="U66" s="20">
        <v>10</v>
      </c>
      <c r="W66" s="24"/>
    </row>
    <row r="67" spans="1:23" x14ac:dyDescent="0.25">
      <c r="A67" s="21">
        <v>66</v>
      </c>
      <c r="B67" s="22">
        <v>239</v>
      </c>
      <c r="C67" s="22" t="s">
        <v>1023</v>
      </c>
      <c r="D67" s="23" t="s">
        <v>580</v>
      </c>
      <c r="E67" s="22" t="s">
        <v>592</v>
      </c>
      <c r="F67" s="22" t="s">
        <v>550</v>
      </c>
      <c r="G67" s="22" t="s">
        <v>514</v>
      </c>
      <c r="H67" s="24" t="s">
        <v>984</v>
      </c>
      <c r="I67" s="22" t="s">
        <v>711</v>
      </c>
      <c r="J67" s="24" t="s">
        <v>1713</v>
      </c>
      <c r="K67" s="22" t="s">
        <v>711</v>
      </c>
      <c r="L67" s="22" t="s">
        <v>595</v>
      </c>
      <c r="M67" s="22" t="s">
        <v>1024</v>
      </c>
      <c r="N67" s="22" t="s">
        <v>1025</v>
      </c>
      <c r="O67" s="51">
        <v>7.5798611111111108E-2</v>
      </c>
      <c r="P67" s="28" t="s">
        <v>1026</v>
      </c>
      <c r="Q67" s="28">
        <v>11.65</v>
      </c>
      <c r="R67" s="25" t="s">
        <v>1027</v>
      </c>
      <c r="S67" s="20" t="s">
        <v>1028</v>
      </c>
      <c r="T67" s="20" t="s">
        <v>4</v>
      </c>
      <c r="U67" s="20">
        <v>5</v>
      </c>
      <c r="W67" s="24"/>
    </row>
    <row r="68" spans="1:23" x14ac:dyDescent="0.25">
      <c r="A68" s="21">
        <v>67</v>
      </c>
      <c r="B68" s="22">
        <v>247</v>
      </c>
      <c r="C68" s="22" t="s">
        <v>1029</v>
      </c>
      <c r="D68" s="23" t="s">
        <v>580</v>
      </c>
      <c r="E68" s="22" t="s">
        <v>592</v>
      </c>
      <c r="F68" s="22" t="s">
        <v>550</v>
      </c>
      <c r="G68" s="22" t="s">
        <v>34</v>
      </c>
      <c r="H68" s="24" t="s">
        <v>667</v>
      </c>
      <c r="I68" s="22" t="s">
        <v>757</v>
      </c>
      <c r="J68" s="24" t="s">
        <v>1714</v>
      </c>
      <c r="K68" s="22" t="s">
        <v>668</v>
      </c>
      <c r="L68" s="22" t="s">
        <v>595</v>
      </c>
      <c r="M68" s="22" t="s">
        <v>1030</v>
      </c>
      <c r="N68" s="22" t="s">
        <v>1031</v>
      </c>
      <c r="O68" s="51">
        <v>7.604166666666666E-2</v>
      </c>
      <c r="P68" s="28" t="s">
        <v>1032</v>
      </c>
      <c r="Q68" s="28">
        <v>11.61</v>
      </c>
      <c r="R68" s="25" t="s">
        <v>1033</v>
      </c>
      <c r="S68" s="20" t="s">
        <v>1034</v>
      </c>
      <c r="T68" s="20" t="s">
        <v>665</v>
      </c>
      <c r="U68" s="20">
        <v>4</v>
      </c>
      <c r="W68" s="24"/>
    </row>
    <row r="69" spans="1:23" x14ac:dyDescent="0.25">
      <c r="A69" s="21">
        <v>68</v>
      </c>
      <c r="B69" s="22">
        <v>1190</v>
      </c>
      <c r="C69" s="22" t="s">
        <v>1035</v>
      </c>
      <c r="D69" s="23" t="s">
        <v>580</v>
      </c>
      <c r="E69" s="22" t="s">
        <v>592</v>
      </c>
      <c r="F69" s="22" t="s">
        <v>550</v>
      </c>
      <c r="G69" s="22" t="s">
        <v>34</v>
      </c>
      <c r="H69" s="24" t="s">
        <v>970</v>
      </c>
      <c r="I69" s="22" t="s">
        <v>583</v>
      </c>
      <c r="J69" s="24" t="s">
        <v>1706</v>
      </c>
      <c r="K69" s="22" t="s">
        <v>583</v>
      </c>
      <c r="L69" s="22" t="s">
        <v>595</v>
      </c>
      <c r="M69" s="22" t="s">
        <v>1036</v>
      </c>
      <c r="N69" s="22" t="s">
        <v>1037</v>
      </c>
      <c r="O69" s="51">
        <v>7.6458333333333336E-2</v>
      </c>
      <c r="P69" s="28" t="s">
        <v>1038</v>
      </c>
      <c r="Q69" s="28">
        <v>11.55</v>
      </c>
      <c r="R69" s="25" t="s">
        <v>1039</v>
      </c>
      <c r="S69" s="20" t="s">
        <v>1040</v>
      </c>
      <c r="T69" s="20" t="s">
        <v>674</v>
      </c>
      <c r="U69" s="20">
        <v>11</v>
      </c>
      <c r="W69" s="24"/>
    </row>
    <row r="70" spans="1:23" x14ac:dyDescent="0.25">
      <c r="A70" s="21">
        <v>69</v>
      </c>
      <c r="B70" s="22">
        <v>1193</v>
      </c>
      <c r="C70" s="22" t="s">
        <v>1041</v>
      </c>
      <c r="D70" s="23" t="s">
        <v>580</v>
      </c>
      <c r="E70" s="22" t="s">
        <v>592</v>
      </c>
      <c r="F70" s="22" t="s">
        <v>550</v>
      </c>
      <c r="G70" s="22" t="s">
        <v>34</v>
      </c>
      <c r="H70" s="24" t="s">
        <v>1005</v>
      </c>
      <c r="I70" s="22" t="s">
        <v>583</v>
      </c>
      <c r="J70" s="24" t="s">
        <v>1715</v>
      </c>
      <c r="K70" s="22" t="s">
        <v>757</v>
      </c>
      <c r="L70" s="22" t="s">
        <v>595</v>
      </c>
      <c r="M70" s="22" t="s">
        <v>1042</v>
      </c>
      <c r="N70" s="22" t="s">
        <v>1043</v>
      </c>
      <c r="O70" s="51">
        <v>7.6747685185185183E-2</v>
      </c>
      <c r="P70" s="28" t="s">
        <v>1044</v>
      </c>
      <c r="Q70" s="28">
        <v>11.51</v>
      </c>
      <c r="R70" s="25" t="s">
        <v>1045</v>
      </c>
      <c r="S70" s="20" t="s">
        <v>1046</v>
      </c>
      <c r="T70" s="20" t="s">
        <v>4</v>
      </c>
      <c r="U70" s="20">
        <v>6</v>
      </c>
      <c r="W70" s="24"/>
    </row>
    <row r="71" spans="1:23" x14ac:dyDescent="0.25">
      <c r="A71" s="21">
        <v>70</v>
      </c>
      <c r="B71" s="22">
        <v>729</v>
      </c>
      <c r="C71" s="22" t="s">
        <v>1047</v>
      </c>
      <c r="D71" s="23" t="s">
        <v>580</v>
      </c>
      <c r="E71" s="22" t="s">
        <v>592</v>
      </c>
      <c r="F71" s="22" t="s">
        <v>550</v>
      </c>
      <c r="G71" s="22" t="s">
        <v>34</v>
      </c>
      <c r="H71" s="24" t="s">
        <v>659</v>
      </c>
      <c r="I71" s="22" t="s">
        <v>583</v>
      </c>
      <c r="J71" s="24" t="s">
        <v>1706</v>
      </c>
      <c r="K71" s="22" t="s">
        <v>583</v>
      </c>
      <c r="L71" s="22" t="s">
        <v>595</v>
      </c>
      <c r="M71" s="22" t="s">
        <v>1048</v>
      </c>
      <c r="N71" s="22" t="s">
        <v>1049</v>
      </c>
      <c r="O71" s="51">
        <v>7.7013888888888896E-2</v>
      </c>
      <c r="P71" s="28" t="s">
        <v>1050</v>
      </c>
      <c r="Q71" s="28">
        <v>11.47</v>
      </c>
      <c r="R71" s="25" t="s">
        <v>1051</v>
      </c>
      <c r="S71" s="20" t="s">
        <v>1052</v>
      </c>
      <c r="T71" s="20" t="s">
        <v>674</v>
      </c>
      <c r="U71" s="20">
        <v>12</v>
      </c>
      <c r="W71" s="24"/>
    </row>
    <row r="72" spans="1:23" x14ac:dyDescent="0.25">
      <c r="A72" s="21">
        <v>71</v>
      </c>
      <c r="B72" s="22">
        <v>690</v>
      </c>
      <c r="C72" s="22" t="s">
        <v>1053</v>
      </c>
      <c r="D72" s="23" t="s">
        <v>580</v>
      </c>
      <c r="E72" s="22" t="s">
        <v>592</v>
      </c>
      <c r="F72" s="22" t="s">
        <v>550</v>
      </c>
      <c r="G72" s="22" t="s">
        <v>34</v>
      </c>
      <c r="H72" s="24" t="s">
        <v>593</v>
      </c>
      <c r="I72" s="22" t="s">
        <v>594</v>
      </c>
      <c r="J72" s="24" t="s">
        <v>1716</v>
      </c>
      <c r="K72" s="22" t="s">
        <v>594</v>
      </c>
      <c r="L72" s="22" t="s">
        <v>595</v>
      </c>
      <c r="M72" s="22" t="s">
        <v>1054</v>
      </c>
      <c r="N72" s="22" t="s">
        <v>1055</v>
      </c>
      <c r="O72" s="51">
        <v>7.7638888888888882E-2</v>
      </c>
      <c r="P72" s="28" t="s">
        <v>1056</v>
      </c>
      <c r="Q72" s="28">
        <v>11.37</v>
      </c>
      <c r="R72" s="25" t="s">
        <v>1057</v>
      </c>
      <c r="S72" s="20" t="s">
        <v>1058</v>
      </c>
      <c r="T72" s="20" t="s">
        <v>1059</v>
      </c>
      <c r="U72" s="20">
        <v>17</v>
      </c>
      <c r="W72" s="24"/>
    </row>
    <row r="73" spans="1:23" x14ac:dyDescent="0.25">
      <c r="A73" s="21">
        <v>72</v>
      </c>
      <c r="B73" s="22">
        <v>738</v>
      </c>
      <c r="C73" s="22" t="s">
        <v>1060</v>
      </c>
      <c r="D73" s="23" t="s">
        <v>580</v>
      </c>
      <c r="E73" s="22" t="s">
        <v>592</v>
      </c>
      <c r="F73" s="22" t="s">
        <v>550</v>
      </c>
      <c r="G73" s="22" t="s">
        <v>34</v>
      </c>
      <c r="H73" s="24" t="s">
        <v>1061</v>
      </c>
      <c r="I73" s="22" t="s">
        <v>594</v>
      </c>
      <c r="J73" s="24" t="s">
        <v>1672</v>
      </c>
      <c r="K73" s="22" t="s">
        <v>645</v>
      </c>
      <c r="L73" s="22" t="s">
        <v>595</v>
      </c>
      <c r="M73" s="22" t="s">
        <v>1062</v>
      </c>
      <c r="N73" s="22" t="s">
        <v>1063</v>
      </c>
      <c r="O73" s="51">
        <v>7.840277777777778E-2</v>
      </c>
      <c r="P73" s="28" t="s">
        <v>1064</v>
      </c>
      <c r="Q73" s="28">
        <v>11.26</v>
      </c>
      <c r="R73" s="25" t="s">
        <v>1065</v>
      </c>
      <c r="S73" s="20" t="s">
        <v>1066</v>
      </c>
      <c r="T73" s="20" t="s">
        <v>22</v>
      </c>
      <c r="U73" s="20">
        <v>9</v>
      </c>
      <c r="W73" s="24"/>
    </row>
    <row r="74" spans="1:23" x14ac:dyDescent="0.25">
      <c r="A74" s="21">
        <v>73</v>
      </c>
      <c r="B74" s="22">
        <v>270</v>
      </c>
      <c r="C74" s="22" t="s">
        <v>1067</v>
      </c>
      <c r="D74" s="23" t="s">
        <v>580</v>
      </c>
      <c r="E74" s="22" t="s">
        <v>592</v>
      </c>
      <c r="F74" s="22" t="s">
        <v>550</v>
      </c>
      <c r="G74" s="22" t="s">
        <v>514</v>
      </c>
      <c r="H74" s="24" t="s">
        <v>593</v>
      </c>
      <c r="I74" s="22" t="s">
        <v>711</v>
      </c>
      <c r="J74" s="24" t="s">
        <v>1717</v>
      </c>
      <c r="K74" s="22" t="s">
        <v>711</v>
      </c>
      <c r="L74" s="22" t="s">
        <v>595</v>
      </c>
      <c r="M74" s="22" t="s">
        <v>1068</v>
      </c>
      <c r="N74" s="22" t="s">
        <v>1069</v>
      </c>
      <c r="O74" s="51">
        <v>7.8750000000000001E-2</v>
      </c>
      <c r="P74" s="28" t="s">
        <v>1070</v>
      </c>
      <c r="Q74" s="28">
        <v>11.21</v>
      </c>
      <c r="R74" s="25" t="s">
        <v>1071</v>
      </c>
      <c r="S74" s="20" t="s">
        <v>1072</v>
      </c>
      <c r="T74" s="20" t="s">
        <v>6</v>
      </c>
      <c r="U74" s="20">
        <v>6</v>
      </c>
      <c r="W74" s="24"/>
    </row>
    <row r="75" spans="1:23" x14ac:dyDescent="0.25">
      <c r="A75" s="21">
        <v>74</v>
      </c>
      <c r="B75" s="22">
        <v>277</v>
      </c>
      <c r="C75" s="22" t="s">
        <v>1073</v>
      </c>
      <c r="D75" s="23" t="s">
        <v>580</v>
      </c>
      <c r="E75" s="22" t="s">
        <v>592</v>
      </c>
      <c r="F75" s="22" t="s">
        <v>550</v>
      </c>
      <c r="G75" s="22" t="s">
        <v>34</v>
      </c>
      <c r="H75" s="24" t="s">
        <v>1074</v>
      </c>
      <c r="I75" s="22" t="s">
        <v>757</v>
      </c>
      <c r="J75" s="24" t="s">
        <v>1684</v>
      </c>
      <c r="K75" s="22" t="s">
        <v>668</v>
      </c>
      <c r="L75" s="22" t="s">
        <v>595</v>
      </c>
      <c r="M75" s="22" t="s">
        <v>1075</v>
      </c>
      <c r="N75" s="22" t="s">
        <v>1076</v>
      </c>
      <c r="O75" s="51">
        <v>7.9062499999999994E-2</v>
      </c>
      <c r="P75" s="28" t="s">
        <v>1077</v>
      </c>
      <c r="Q75" s="28">
        <v>11.17</v>
      </c>
      <c r="R75" s="25" t="s">
        <v>1078</v>
      </c>
      <c r="S75" s="20" t="s">
        <v>1079</v>
      </c>
      <c r="T75" s="20" t="s">
        <v>22</v>
      </c>
      <c r="U75" s="20">
        <v>5</v>
      </c>
      <c r="W75" s="24"/>
    </row>
    <row r="76" spans="1:23" x14ac:dyDescent="0.25">
      <c r="A76" s="21">
        <v>75</v>
      </c>
      <c r="B76" s="22">
        <v>698</v>
      </c>
      <c r="C76" s="22" t="s">
        <v>1080</v>
      </c>
      <c r="D76" s="23" t="s">
        <v>580</v>
      </c>
      <c r="E76" s="22" t="s">
        <v>592</v>
      </c>
      <c r="F76" s="22" t="s">
        <v>550</v>
      </c>
      <c r="G76" s="22" t="s">
        <v>514</v>
      </c>
      <c r="H76" s="24" t="s">
        <v>1081</v>
      </c>
      <c r="I76" s="22" t="s">
        <v>1006</v>
      </c>
      <c r="J76" s="24" t="s">
        <v>1745</v>
      </c>
      <c r="K76" s="22" t="s">
        <v>1082</v>
      </c>
      <c r="L76" s="22" t="s">
        <v>595</v>
      </c>
      <c r="M76" s="22" t="s">
        <v>1083</v>
      </c>
      <c r="N76" s="22" t="s">
        <v>1084</v>
      </c>
      <c r="O76" s="51">
        <v>7.9259259259259265E-2</v>
      </c>
      <c r="P76" s="28" t="s">
        <v>1085</v>
      </c>
      <c r="Q76" s="28">
        <v>11.14</v>
      </c>
      <c r="R76" s="25" t="s">
        <v>1086</v>
      </c>
      <c r="S76" s="20" t="s">
        <v>1087</v>
      </c>
      <c r="T76" s="20" t="s">
        <v>23</v>
      </c>
      <c r="U76" s="20">
        <v>1</v>
      </c>
      <c r="W76" s="24"/>
    </row>
    <row r="77" spans="1:23" x14ac:dyDescent="0.25">
      <c r="A77" s="21">
        <v>76</v>
      </c>
      <c r="B77" s="22">
        <v>713</v>
      </c>
      <c r="C77" s="22" t="s">
        <v>1088</v>
      </c>
      <c r="D77" s="23" t="s">
        <v>580</v>
      </c>
      <c r="E77" s="22" t="s">
        <v>592</v>
      </c>
      <c r="F77" s="22" t="s">
        <v>550</v>
      </c>
      <c r="G77" s="22" t="s">
        <v>514</v>
      </c>
      <c r="H77" s="24" t="s">
        <v>1081</v>
      </c>
      <c r="I77" s="22" t="s">
        <v>1006</v>
      </c>
      <c r="J77" s="24" t="s">
        <v>1746</v>
      </c>
      <c r="K77" s="22" t="s">
        <v>1082</v>
      </c>
      <c r="L77" s="22" t="s">
        <v>595</v>
      </c>
      <c r="M77" s="22" t="s">
        <v>1089</v>
      </c>
      <c r="N77" s="22" t="s">
        <v>1090</v>
      </c>
      <c r="O77" s="51">
        <v>7.9328703703703707E-2</v>
      </c>
      <c r="P77" s="28" t="s">
        <v>1091</v>
      </c>
      <c r="Q77" s="28">
        <v>11.13</v>
      </c>
      <c r="R77" s="25" t="s">
        <v>1092</v>
      </c>
      <c r="S77" s="20" t="s">
        <v>1093</v>
      </c>
      <c r="T77" s="20" t="s">
        <v>24</v>
      </c>
      <c r="U77" s="20">
        <v>2</v>
      </c>
      <c r="W77" s="24"/>
    </row>
    <row r="78" spans="1:23" x14ac:dyDescent="0.25">
      <c r="A78" s="21">
        <v>77</v>
      </c>
      <c r="B78" s="22">
        <v>1201</v>
      </c>
      <c r="C78" s="22" t="s">
        <v>1094</v>
      </c>
      <c r="D78" s="23" t="s">
        <v>580</v>
      </c>
      <c r="E78" s="22" t="s">
        <v>592</v>
      </c>
      <c r="F78" s="22" t="s">
        <v>550</v>
      </c>
      <c r="G78" s="22" t="s">
        <v>34</v>
      </c>
      <c r="H78" s="24" t="s">
        <v>926</v>
      </c>
      <c r="I78" s="22" t="s">
        <v>583</v>
      </c>
      <c r="J78" s="24" t="s">
        <v>1718</v>
      </c>
      <c r="K78" s="22" t="s">
        <v>757</v>
      </c>
      <c r="L78" s="22" t="s">
        <v>595</v>
      </c>
      <c r="M78" s="22" t="s">
        <v>1095</v>
      </c>
      <c r="N78" s="22" t="s">
        <v>1096</v>
      </c>
      <c r="O78" s="51">
        <v>7.9826388888888891E-2</v>
      </c>
      <c r="P78" s="28" t="s">
        <v>1097</v>
      </c>
      <c r="Q78" s="28">
        <v>11.06</v>
      </c>
      <c r="R78" s="25" t="s">
        <v>1098</v>
      </c>
      <c r="S78" s="20" t="s">
        <v>1099</v>
      </c>
      <c r="T78" s="20" t="s">
        <v>17</v>
      </c>
      <c r="U78" s="20">
        <v>7</v>
      </c>
      <c r="W78" s="24"/>
    </row>
    <row r="79" spans="1:23" x14ac:dyDescent="0.25">
      <c r="A79" s="21">
        <v>78</v>
      </c>
      <c r="B79" s="22">
        <v>1198</v>
      </c>
      <c r="C79" s="22" t="s">
        <v>1100</v>
      </c>
      <c r="D79" s="23" t="s">
        <v>580</v>
      </c>
      <c r="E79" s="22" t="s">
        <v>592</v>
      </c>
      <c r="F79" s="22" t="s">
        <v>550</v>
      </c>
      <c r="G79" s="22" t="s">
        <v>34</v>
      </c>
      <c r="H79" s="24" t="s">
        <v>676</v>
      </c>
      <c r="I79" s="22" t="s">
        <v>583</v>
      </c>
      <c r="J79" s="24" t="s">
        <v>1700</v>
      </c>
      <c r="K79" s="22" t="s">
        <v>583</v>
      </c>
      <c r="L79" s="22" t="s">
        <v>595</v>
      </c>
      <c r="M79" s="22" t="s">
        <v>1101</v>
      </c>
      <c r="N79" s="22" t="s">
        <v>1102</v>
      </c>
      <c r="O79" s="51">
        <v>7.9872685185185185E-2</v>
      </c>
      <c r="P79" s="28" t="s">
        <v>1103</v>
      </c>
      <c r="Q79" s="28">
        <v>11.06</v>
      </c>
      <c r="R79" s="25" t="s">
        <v>1104</v>
      </c>
      <c r="S79" s="20" t="s">
        <v>1105</v>
      </c>
      <c r="T79" s="20" t="s">
        <v>23</v>
      </c>
      <c r="U79" s="20">
        <v>13</v>
      </c>
      <c r="W79" s="24"/>
    </row>
    <row r="80" spans="1:23" x14ac:dyDescent="0.25">
      <c r="A80" s="21">
        <v>79</v>
      </c>
      <c r="B80" s="22">
        <v>265</v>
      </c>
      <c r="C80" s="22" t="s">
        <v>1106</v>
      </c>
      <c r="D80" s="23" t="s">
        <v>580</v>
      </c>
      <c r="E80" s="22" t="s">
        <v>592</v>
      </c>
      <c r="F80" s="22" t="s">
        <v>550</v>
      </c>
      <c r="G80" s="22" t="s">
        <v>514</v>
      </c>
      <c r="H80" s="24" t="s">
        <v>951</v>
      </c>
      <c r="I80" s="22" t="s">
        <v>711</v>
      </c>
      <c r="J80" s="24" t="s">
        <v>1704</v>
      </c>
      <c r="K80" s="22" t="s">
        <v>711</v>
      </c>
      <c r="L80" s="22" t="s">
        <v>595</v>
      </c>
      <c r="M80" s="22" t="s">
        <v>1107</v>
      </c>
      <c r="N80" s="22" t="s">
        <v>1108</v>
      </c>
      <c r="O80" s="51">
        <v>7.9953703703703707E-2</v>
      </c>
      <c r="P80" s="28" t="s">
        <v>1109</v>
      </c>
      <c r="Q80" s="28">
        <v>11.05</v>
      </c>
      <c r="R80" s="25" t="s">
        <v>1110</v>
      </c>
      <c r="S80" s="20" t="s">
        <v>1111</v>
      </c>
      <c r="T80" s="20" t="s">
        <v>23</v>
      </c>
      <c r="U80" s="20">
        <v>7</v>
      </c>
      <c r="W80" s="24"/>
    </row>
    <row r="81" spans="1:23" x14ac:dyDescent="0.25">
      <c r="A81" s="21">
        <v>80</v>
      </c>
      <c r="B81" s="22">
        <v>747</v>
      </c>
      <c r="C81" s="22" t="s">
        <v>1112</v>
      </c>
      <c r="D81" s="23" t="s">
        <v>580</v>
      </c>
      <c r="E81" s="22" t="s">
        <v>592</v>
      </c>
      <c r="F81" s="22" t="s">
        <v>550</v>
      </c>
      <c r="G81" s="22" t="s">
        <v>514</v>
      </c>
      <c r="H81" s="24" t="s">
        <v>777</v>
      </c>
      <c r="I81" s="22" t="s">
        <v>711</v>
      </c>
      <c r="J81" s="24" t="s">
        <v>1719</v>
      </c>
      <c r="K81" s="22" t="s">
        <v>711</v>
      </c>
      <c r="L81" s="22" t="s">
        <v>595</v>
      </c>
      <c r="M81" s="22" t="s">
        <v>1113</v>
      </c>
      <c r="N81" s="22" t="s">
        <v>1114</v>
      </c>
      <c r="O81" s="51">
        <v>7.9976851851851855E-2</v>
      </c>
      <c r="P81" s="28" t="s">
        <v>1115</v>
      </c>
      <c r="Q81" s="28">
        <v>11.04</v>
      </c>
      <c r="R81" s="25" t="s">
        <v>1116</v>
      </c>
      <c r="S81" s="20" t="s">
        <v>1117</v>
      </c>
      <c r="T81" s="20" t="s">
        <v>703</v>
      </c>
      <c r="U81" s="20">
        <v>8</v>
      </c>
      <c r="W81" s="24"/>
    </row>
    <row r="82" spans="1:23" x14ac:dyDescent="0.25">
      <c r="A82" s="21">
        <v>81</v>
      </c>
      <c r="B82" s="22">
        <v>1169</v>
      </c>
      <c r="C82" s="22" t="s">
        <v>1118</v>
      </c>
      <c r="D82" s="23" t="s">
        <v>580</v>
      </c>
      <c r="E82" s="22" t="s">
        <v>592</v>
      </c>
      <c r="F82" s="22" t="s">
        <v>550</v>
      </c>
      <c r="G82" s="22" t="s">
        <v>514</v>
      </c>
      <c r="H82" s="24" t="s">
        <v>756</v>
      </c>
      <c r="I82" s="22" t="s">
        <v>831</v>
      </c>
      <c r="J82" s="24" t="s">
        <v>1711</v>
      </c>
      <c r="K82" s="22" t="s">
        <v>1006</v>
      </c>
      <c r="L82" s="22" t="s">
        <v>595</v>
      </c>
      <c r="M82" s="22" t="s">
        <v>1119</v>
      </c>
      <c r="N82" s="22" t="s">
        <v>1120</v>
      </c>
      <c r="O82" s="51">
        <v>8.0185185185185179E-2</v>
      </c>
      <c r="P82" s="28" t="s">
        <v>1121</v>
      </c>
      <c r="Q82" s="28">
        <v>11.01</v>
      </c>
      <c r="R82" s="25" t="s">
        <v>1122</v>
      </c>
      <c r="S82" s="20" t="s">
        <v>1123</v>
      </c>
      <c r="T82" s="20" t="s">
        <v>22</v>
      </c>
      <c r="U82" s="20">
        <v>2</v>
      </c>
      <c r="W82" s="24"/>
    </row>
    <row r="83" spans="1:23" x14ac:dyDescent="0.25">
      <c r="A83" s="21">
        <v>82</v>
      </c>
      <c r="B83" s="22">
        <v>1194</v>
      </c>
      <c r="C83" s="22" t="s">
        <v>1124</v>
      </c>
      <c r="D83" s="23" t="s">
        <v>580</v>
      </c>
      <c r="E83" s="22" t="s">
        <v>592</v>
      </c>
      <c r="F83" s="22" t="s">
        <v>550</v>
      </c>
      <c r="G83" s="22" t="s">
        <v>34</v>
      </c>
      <c r="H83" s="24" t="s">
        <v>977</v>
      </c>
      <c r="I83" s="22" t="s">
        <v>668</v>
      </c>
      <c r="J83" s="24" t="s">
        <v>1697</v>
      </c>
      <c r="K83" s="22" t="s">
        <v>684</v>
      </c>
      <c r="L83" s="22" t="s">
        <v>584</v>
      </c>
      <c r="M83" s="22" t="s">
        <v>1125</v>
      </c>
      <c r="N83" s="22" t="s">
        <v>1126</v>
      </c>
      <c r="O83" s="51">
        <v>8.0462962962962958E-2</v>
      </c>
      <c r="P83" s="28" t="s">
        <v>1127</v>
      </c>
      <c r="Q83" s="28">
        <v>10.98</v>
      </c>
      <c r="R83" s="25" t="s">
        <v>1128</v>
      </c>
      <c r="S83" s="20" t="s">
        <v>1129</v>
      </c>
      <c r="T83" s="20" t="s">
        <v>30</v>
      </c>
      <c r="U83" s="20">
        <v>7</v>
      </c>
      <c r="W83" s="24"/>
    </row>
    <row r="84" spans="1:23" x14ac:dyDescent="0.25">
      <c r="A84" s="21">
        <v>83</v>
      </c>
      <c r="B84" s="22">
        <v>742</v>
      </c>
      <c r="C84" s="22" t="s">
        <v>1130</v>
      </c>
      <c r="D84" s="23" t="s">
        <v>580</v>
      </c>
      <c r="E84" s="22" t="s">
        <v>592</v>
      </c>
      <c r="F84" s="22" t="s">
        <v>550</v>
      </c>
      <c r="G84" s="22" t="s">
        <v>514</v>
      </c>
      <c r="H84" s="24" t="s">
        <v>771</v>
      </c>
      <c r="I84" s="22" t="s">
        <v>711</v>
      </c>
      <c r="J84" s="24" t="s">
        <v>1720</v>
      </c>
      <c r="K84" s="22" t="s">
        <v>882</v>
      </c>
      <c r="L84" s="22" t="s">
        <v>595</v>
      </c>
      <c r="M84" s="22" t="s">
        <v>1131</v>
      </c>
      <c r="N84" s="22" t="s">
        <v>1132</v>
      </c>
      <c r="O84" s="51">
        <v>8.0555555555555561E-2</v>
      </c>
      <c r="P84" s="28" t="s">
        <v>1134</v>
      </c>
      <c r="Q84" s="28">
        <v>10.96</v>
      </c>
      <c r="R84" s="25" t="s">
        <v>1135</v>
      </c>
      <c r="S84" s="20" t="s">
        <v>1136</v>
      </c>
      <c r="T84" s="20" t="s">
        <v>615</v>
      </c>
      <c r="U84" s="20">
        <v>2</v>
      </c>
      <c r="W84" s="24"/>
    </row>
    <row r="85" spans="1:23" x14ac:dyDescent="0.25">
      <c r="A85" s="21">
        <v>84</v>
      </c>
      <c r="B85" s="22">
        <v>741</v>
      </c>
      <c r="C85" s="22" t="s">
        <v>1137</v>
      </c>
      <c r="D85" s="23" t="s">
        <v>580</v>
      </c>
      <c r="E85" s="22" t="s">
        <v>592</v>
      </c>
      <c r="F85" s="22" t="s">
        <v>550</v>
      </c>
      <c r="G85" s="22" t="s">
        <v>34</v>
      </c>
      <c r="H85" s="24" t="s">
        <v>1005</v>
      </c>
      <c r="I85" s="22" t="s">
        <v>583</v>
      </c>
      <c r="J85" s="24" t="s">
        <v>1709</v>
      </c>
      <c r="K85" s="22" t="s">
        <v>757</v>
      </c>
      <c r="L85" s="22" t="s">
        <v>595</v>
      </c>
      <c r="M85" s="22" t="s">
        <v>1138</v>
      </c>
      <c r="N85" s="22" t="s">
        <v>1139</v>
      </c>
      <c r="O85" s="51">
        <v>8.0717592592592591E-2</v>
      </c>
      <c r="P85" s="28" t="s">
        <v>1140</v>
      </c>
      <c r="Q85" s="28">
        <v>10.94</v>
      </c>
      <c r="R85" s="25" t="s">
        <v>1141</v>
      </c>
      <c r="S85" s="20" t="s">
        <v>1142</v>
      </c>
      <c r="T85" s="20" t="s">
        <v>615</v>
      </c>
      <c r="U85" s="20">
        <v>8</v>
      </c>
      <c r="W85" s="24"/>
    </row>
    <row r="86" spans="1:23" x14ac:dyDescent="0.25">
      <c r="A86" s="21">
        <v>85</v>
      </c>
      <c r="B86" s="22">
        <v>722</v>
      </c>
      <c r="C86" s="22" t="s">
        <v>1143</v>
      </c>
      <c r="D86" s="23" t="s">
        <v>580</v>
      </c>
      <c r="E86" s="22" t="s">
        <v>592</v>
      </c>
      <c r="F86" s="22" t="s">
        <v>550</v>
      </c>
      <c r="G86" s="22" t="s">
        <v>34</v>
      </c>
      <c r="H86" s="24" t="s">
        <v>874</v>
      </c>
      <c r="I86" s="22" t="s">
        <v>583</v>
      </c>
      <c r="J86" s="24" t="s">
        <v>1700</v>
      </c>
      <c r="K86" s="22" t="s">
        <v>583</v>
      </c>
      <c r="L86" s="22" t="s">
        <v>595</v>
      </c>
      <c r="M86" s="22" t="s">
        <v>1144</v>
      </c>
      <c r="N86" s="22" t="s">
        <v>1145</v>
      </c>
      <c r="O86" s="51">
        <v>8.0787037037037032E-2</v>
      </c>
      <c r="P86" s="28" t="s">
        <v>1147</v>
      </c>
      <c r="Q86" s="28">
        <v>10.93</v>
      </c>
      <c r="R86" s="25" t="s">
        <v>1148</v>
      </c>
      <c r="S86" s="20" t="s">
        <v>1149</v>
      </c>
      <c r="T86" s="20" t="s">
        <v>23</v>
      </c>
      <c r="U86" s="20">
        <v>14</v>
      </c>
      <c r="W86" s="24"/>
    </row>
    <row r="87" spans="1:23" x14ac:dyDescent="0.25">
      <c r="A87" s="21">
        <v>86</v>
      </c>
      <c r="B87" s="22">
        <v>1204</v>
      </c>
      <c r="C87" s="22" t="s">
        <v>1150</v>
      </c>
      <c r="D87" s="23" t="s">
        <v>580</v>
      </c>
      <c r="E87" s="22" t="s">
        <v>592</v>
      </c>
      <c r="F87" s="22" t="s">
        <v>550</v>
      </c>
      <c r="G87" s="22" t="s">
        <v>34</v>
      </c>
      <c r="H87" s="24" t="s">
        <v>697</v>
      </c>
      <c r="I87" s="22" t="s">
        <v>594</v>
      </c>
      <c r="J87" s="24" t="s">
        <v>1721</v>
      </c>
      <c r="K87" s="22" t="s">
        <v>645</v>
      </c>
      <c r="L87" s="22" t="s">
        <v>595</v>
      </c>
      <c r="M87" s="22" t="s">
        <v>1151</v>
      </c>
      <c r="N87" s="22" t="s">
        <v>1152</v>
      </c>
      <c r="O87" s="51">
        <v>8.0810185185185179E-2</v>
      </c>
      <c r="P87" s="28" t="s">
        <v>1153</v>
      </c>
      <c r="Q87" s="28">
        <v>10.93</v>
      </c>
      <c r="R87" s="25" t="s">
        <v>1154</v>
      </c>
      <c r="S87" s="20" t="s">
        <v>1155</v>
      </c>
      <c r="T87" s="20" t="s">
        <v>1156</v>
      </c>
      <c r="U87" s="20">
        <v>10</v>
      </c>
      <c r="W87" s="24"/>
    </row>
    <row r="88" spans="1:23" x14ac:dyDescent="0.25">
      <c r="A88" s="21">
        <v>87</v>
      </c>
      <c r="B88" s="22">
        <v>737</v>
      </c>
      <c r="C88" s="22" t="s">
        <v>1157</v>
      </c>
      <c r="D88" s="23" t="s">
        <v>580</v>
      </c>
      <c r="E88" s="22" t="s">
        <v>592</v>
      </c>
      <c r="F88" s="22" t="s">
        <v>550</v>
      </c>
      <c r="G88" s="22" t="s">
        <v>514</v>
      </c>
      <c r="H88" s="24" t="s">
        <v>697</v>
      </c>
      <c r="I88" s="22" t="s">
        <v>711</v>
      </c>
      <c r="J88" s="24" t="s">
        <v>1722</v>
      </c>
      <c r="K88" s="22" t="s">
        <v>882</v>
      </c>
      <c r="L88" s="22" t="s">
        <v>595</v>
      </c>
      <c r="M88" s="22" t="s">
        <v>1158</v>
      </c>
      <c r="N88" s="22" t="s">
        <v>1159</v>
      </c>
      <c r="O88" s="51">
        <v>8.0925925925925929E-2</v>
      </c>
      <c r="P88" s="28" t="s">
        <v>1160</v>
      </c>
      <c r="Q88" s="28">
        <v>10.91</v>
      </c>
      <c r="R88" s="25" t="s">
        <v>1161</v>
      </c>
      <c r="S88" s="20" t="s">
        <v>1162</v>
      </c>
      <c r="T88" s="20" t="s">
        <v>5</v>
      </c>
      <c r="U88" s="20">
        <v>3</v>
      </c>
      <c r="W88" s="24"/>
    </row>
    <row r="89" spans="1:23" ht="15.5" x14ac:dyDescent="0.35">
      <c r="A89" s="21">
        <v>88</v>
      </c>
      <c r="B89" s="22">
        <v>1175</v>
      </c>
      <c r="C89" s="22" t="s">
        <v>1163</v>
      </c>
      <c r="D89" s="23" t="s">
        <v>580</v>
      </c>
      <c r="E89" s="22" t="s">
        <v>592</v>
      </c>
      <c r="F89" s="22" t="s">
        <v>550</v>
      </c>
      <c r="G89" s="22" t="s">
        <v>34</v>
      </c>
      <c r="H89" s="24" t="s">
        <v>1164</v>
      </c>
      <c r="I89" s="22" t="s">
        <v>757</v>
      </c>
      <c r="J89" s="24" t="s">
        <v>1684</v>
      </c>
      <c r="K89" s="22" t="s">
        <v>668</v>
      </c>
      <c r="L89" s="22" t="s">
        <v>595</v>
      </c>
      <c r="M89" s="22" t="s">
        <v>1165</v>
      </c>
      <c r="N89" s="22" t="s">
        <v>1166</v>
      </c>
      <c r="O89" s="51">
        <v>8.1192129629629628E-2</v>
      </c>
      <c r="P89" s="28" t="s">
        <v>1167</v>
      </c>
      <c r="Q89" s="28">
        <v>10.88</v>
      </c>
      <c r="R89" s="25" t="s">
        <v>1148</v>
      </c>
      <c r="S89" s="20" t="s">
        <v>1168</v>
      </c>
      <c r="T89" s="20" t="s">
        <v>22</v>
      </c>
      <c r="U89" s="20">
        <v>6</v>
      </c>
      <c r="W89"/>
    </row>
    <row r="90" spans="1:23" ht="15.5" x14ac:dyDescent="0.35">
      <c r="A90" s="21">
        <v>89</v>
      </c>
      <c r="B90" s="22">
        <v>739</v>
      </c>
      <c r="C90" s="22" t="s">
        <v>1169</v>
      </c>
      <c r="D90" s="23" t="s">
        <v>580</v>
      </c>
      <c r="E90" s="22" t="s">
        <v>592</v>
      </c>
      <c r="F90" s="22" t="s">
        <v>550</v>
      </c>
      <c r="G90" s="22" t="s">
        <v>514</v>
      </c>
      <c r="H90" s="24" t="s">
        <v>652</v>
      </c>
      <c r="I90" s="22" t="s">
        <v>1006</v>
      </c>
      <c r="J90" s="24" t="s">
        <v>1747</v>
      </c>
      <c r="K90" s="22" t="s">
        <v>1082</v>
      </c>
      <c r="L90" s="22" t="s">
        <v>595</v>
      </c>
      <c r="M90" s="22" t="s">
        <v>1170</v>
      </c>
      <c r="N90" s="22" t="s">
        <v>1171</v>
      </c>
      <c r="O90" s="51">
        <v>8.1261574074074069E-2</v>
      </c>
      <c r="P90" s="28" t="s">
        <v>1172</v>
      </c>
      <c r="Q90" s="28">
        <v>10.87</v>
      </c>
      <c r="R90" s="25" t="s">
        <v>1173</v>
      </c>
      <c r="S90" s="20" t="s">
        <v>1174</v>
      </c>
      <c r="T90" s="20" t="s">
        <v>22</v>
      </c>
      <c r="U90" s="20">
        <v>3</v>
      </c>
      <c r="W90"/>
    </row>
    <row r="91" spans="1:23" ht="15.5" x14ac:dyDescent="0.35">
      <c r="A91" s="21">
        <v>90</v>
      </c>
      <c r="B91" s="22">
        <v>740</v>
      </c>
      <c r="C91" s="22" t="s">
        <v>1175</v>
      </c>
      <c r="D91" s="23" t="s">
        <v>580</v>
      </c>
      <c r="E91" s="22" t="s">
        <v>592</v>
      </c>
      <c r="F91" s="22" t="s">
        <v>550</v>
      </c>
      <c r="G91" s="22" t="s">
        <v>34</v>
      </c>
      <c r="H91" s="24" t="s">
        <v>1176</v>
      </c>
      <c r="I91" s="22" t="s">
        <v>757</v>
      </c>
      <c r="J91" s="24" t="s">
        <v>1688</v>
      </c>
      <c r="K91" s="22" t="s">
        <v>668</v>
      </c>
      <c r="L91" s="22" t="s">
        <v>595</v>
      </c>
      <c r="M91" s="22" t="s">
        <v>1177</v>
      </c>
      <c r="N91" s="22" t="s">
        <v>1178</v>
      </c>
      <c r="O91" s="51">
        <v>8.1342592592592591E-2</v>
      </c>
      <c r="P91" s="28" t="s">
        <v>1179</v>
      </c>
      <c r="Q91" s="28">
        <v>10.86</v>
      </c>
      <c r="R91" s="25" t="s">
        <v>1133</v>
      </c>
      <c r="S91" s="20" t="s">
        <v>1180</v>
      </c>
      <c r="T91" s="20" t="s">
        <v>615</v>
      </c>
      <c r="U91" s="20">
        <v>7</v>
      </c>
      <c r="W91"/>
    </row>
    <row r="92" spans="1:23" ht="15.5" x14ac:dyDescent="0.35">
      <c r="A92" s="21">
        <v>91</v>
      </c>
      <c r="B92" s="22">
        <v>694</v>
      </c>
      <c r="C92" s="22" t="s">
        <v>1181</v>
      </c>
      <c r="D92" s="23" t="s">
        <v>580</v>
      </c>
      <c r="E92" s="22" t="s">
        <v>592</v>
      </c>
      <c r="F92" s="22" t="s">
        <v>550</v>
      </c>
      <c r="G92" s="22" t="s">
        <v>34</v>
      </c>
      <c r="H92" s="24" t="s">
        <v>914</v>
      </c>
      <c r="I92" s="22" t="s">
        <v>594</v>
      </c>
      <c r="J92" s="24" t="s">
        <v>1690</v>
      </c>
      <c r="K92" s="22" t="s">
        <v>594</v>
      </c>
      <c r="L92" s="22" t="s">
        <v>584</v>
      </c>
      <c r="M92" s="22" t="s">
        <v>1182</v>
      </c>
      <c r="N92" s="22" t="s">
        <v>1183</v>
      </c>
      <c r="O92" s="51">
        <v>8.1388888888888886E-2</v>
      </c>
      <c r="P92" s="28" t="s">
        <v>1184</v>
      </c>
      <c r="Q92" s="28">
        <v>10.85</v>
      </c>
      <c r="R92" s="25" t="s">
        <v>1146</v>
      </c>
      <c r="S92" s="20" t="s">
        <v>1185</v>
      </c>
      <c r="T92" s="20" t="s">
        <v>665</v>
      </c>
      <c r="U92" s="20">
        <v>18</v>
      </c>
      <c r="W92"/>
    </row>
    <row r="93" spans="1:23" ht="15.5" x14ac:dyDescent="0.35">
      <c r="A93" s="21">
        <v>92</v>
      </c>
      <c r="B93" s="22">
        <v>750</v>
      </c>
      <c r="C93" s="22" t="s">
        <v>1186</v>
      </c>
      <c r="D93" s="23" t="s">
        <v>580</v>
      </c>
      <c r="E93" s="22" t="s">
        <v>592</v>
      </c>
      <c r="F93" s="22" t="s">
        <v>550</v>
      </c>
      <c r="G93" s="22" t="s">
        <v>514</v>
      </c>
      <c r="H93" s="24" t="s">
        <v>1005</v>
      </c>
      <c r="I93" s="22" t="s">
        <v>831</v>
      </c>
      <c r="J93" s="24" t="s">
        <v>1711</v>
      </c>
      <c r="K93" s="22" t="s">
        <v>1006</v>
      </c>
      <c r="L93" s="22" t="s">
        <v>595</v>
      </c>
      <c r="M93" s="22" t="s">
        <v>1187</v>
      </c>
      <c r="N93" s="22" t="s">
        <v>1188</v>
      </c>
      <c r="O93" s="51">
        <v>8.1504629629629635E-2</v>
      </c>
      <c r="P93" s="28" t="s">
        <v>1189</v>
      </c>
      <c r="Q93" s="28">
        <v>10.84</v>
      </c>
      <c r="R93" s="25" t="s">
        <v>1190</v>
      </c>
      <c r="S93" s="20" t="s">
        <v>1191</v>
      </c>
      <c r="T93" s="20" t="s">
        <v>22</v>
      </c>
      <c r="U93" s="20">
        <v>3</v>
      </c>
      <c r="W93"/>
    </row>
    <row r="94" spans="1:23" ht="15.5" x14ac:dyDescent="0.35">
      <c r="A94" s="21">
        <v>93</v>
      </c>
      <c r="B94" s="22">
        <v>1251</v>
      </c>
      <c r="C94" s="22" t="s">
        <v>1192</v>
      </c>
      <c r="D94" s="23" t="s">
        <v>580</v>
      </c>
      <c r="E94" s="22" t="s">
        <v>592</v>
      </c>
      <c r="F94" s="22" t="s">
        <v>550</v>
      </c>
      <c r="G94" s="22" t="s">
        <v>514</v>
      </c>
      <c r="H94" s="24" t="s">
        <v>676</v>
      </c>
      <c r="I94" s="22" t="s">
        <v>831</v>
      </c>
      <c r="J94" s="24" t="s">
        <v>1723</v>
      </c>
      <c r="K94" s="22" t="s">
        <v>831</v>
      </c>
      <c r="L94" s="22" t="s">
        <v>595</v>
      </c>
      <c r="M94" s="22" t="s">
        <v>1193</v>
      </c>
      <c r="N94" s="22" t="s">
        <v>1194</v>
      </c>
      <c r="O94" s="51">
        <v>8.1655092592592599E-2</v>
      </c>
      <c r="P94" s="28" t="s">
        <v>1195</v>
      </c>
      <c r="Q94" s="28">
        <v>10.82</v>
      </c>
      <c r="R94" s="25" t="s">
        <v>1196</v>
      </c>
      <c r="S94" s="20" t="s">
        <v>1197</v>
      </c>
      <c r="T94" s="20" t="s">
        <v>30</v>
      </c>
      <c r="U94" s="20">
        <v>4</v>
      </c>
      <c r="W94"/>
    </row>
    <row r="95" spans="1:23" ht="15.5" x14ac:dyDescent="0.35">
      <c r="A95" s="21">
        <v>94</v>
      </c>
      <c r="B95" s="22">
        <v>1185</v>
      </c>
      <c r="C95" s="22" t="s">
        <v>1198</v>
      </c>
      <c r="D95" s="23" t="s">
        <v>580</v>
      </c>
      <c r="E95" s="22" t="s">
        <v>592</v>
      </c>
      <c r="F95" s="22" t="s">
        <v>550</v>
      </c>
      <c r="G95" s="22" t="s">
        <v>514</v>
      </c>
      <c r="H95" s="24" t="s">
        <v>635</v>
      </c>
      <c r="I95" s="22" t="s">
        <v>1006</v>
      </c>
      <c r="J95" s="24" t="s">
        <v>1748</v>
      </c>
      <c r="K95" s="22" t="s">
        <v>1082</v>
      </c>
      <c r="L95" s="22" t="s">
        <v>595</v>
      </c>
      <c r="M95" s="22" t="s">
        <v>1199</v>
      </c>
      <c r="N95" s="22" t="s">
        <v>1200</v>
      </c>
      <c r="O95" s="51">
        <v>8.1759259259259254E-2</v>
      </c>
      <c r="P95" s="28" t="s">
        <v>1201</v>
      </c>
      <c r="Q95" s="28">
        <v>10.8</v>
      </c>
      <c r="R95" s="25" t="s">
        <v>1202</v>
      </c>
      <c r="S95" s="20" t="s">
        <v>1203</v>
      </c>
      <c r="T95" s="20" t="s">
        <v>30</v>
      </c>
      <c r="U95" s="20">
        <v>4</v>
      </c>
      <c r="W95"/>
    </row>
    <row r="96" spans="1:23" ht="15.5" x14ac:dyDescent="0.35">
      <c r="A96" s="21">
        <v>95</v>
      </c>
      <c r="B96" s="22">
        <v>1174</v>
      </c>
      <c r="C96" s="22" t="s">
        <v>1204</v>
      </c>
      <c r="D96" s="23" t="s">
        <v>580</v>
      </c>
      <c r="E96" s="22" t="s">
        <v>592</v>
      </c>
      <c r="F96" s="22" t="s">
        <v>550</v>
      </c>
      <c r="G96" s="22" t="s">
        <v>34</v>
      </c>
      <c r="H96" s="24" t="s">
        <v>652</v>
      </c>
      <c r="I96" s="22" t="s">
        <v>757</v>
      </c>
      <c r="J96" s="24" t="s">
        <v>1724</v>
      </c>
      <c r="K96" s="22" t="s">
        <v>636</v>
      </c>
      <c r="L96" s="22" t="s">
        <v>595</v>
      </c>
      <c r="M96" s="22" t="s">
        <v>1205</v>
      </c>
      <c r="N96" s="22" t="s">
        <v>1206</v>
      </c>
      <c r="O96" s="51">
        <v>8.2141203703703702E-2</v>
      </c>
      <c r="P96" s="28" t="s">
        <v>1207</v>
      </c>
      <c r="Q96" s="28">
        <v>10.75</v>
      </c>
      <c r="R96" s="25" t="s">
        <v>1208</v>
      </c>
      <c r="S96" s="20" t="s">
        <v>1209</v>
      </c>
      <c r="T96" s="20" t="s">
        <v>30</v>
      </c>
      <c r="U96" s="20">
        <v>8</v>
      </c>
      <c r="W96"/>
    </row>
    <row r="97" spans="1:23" ht="15.5" x14ac:dyDescent="0.35">
      <c r="A97" s="21">
        <v>96</v>
      </c>
      <c r="B97" s="22">
        <v>1192</v>
      </c>
      <c r="C97" s="22" t="s">
        <v>1210</v>
      </c>
      <c r="D97" s="23" t="s">
        <v>580</v>
      </c>
      <c r="E97" s="22" t="s">
        <v>592</v>
      </c>
      <c r="F97" s="22" t="s">
        <v>550</v>
      </c>
      <c r="G97" s="22" t="s">
        <v>34</v>
      </c>
      <c r="H97" s="24" t="s">
        <v>926</v>
      </c>
      <c r="I97" s="22" t="s">
        <v>583</v>
      </c>
      <c r="J97" s="24" t="s">
        <v>1725</v>
      </c>
      <c r="K97" s="22" t="s">
        <v>757</v>
      </c>
      <c r="L97" s="22" t="s">
        <v>595</v>
      </c>
      <c r="M97" s="22" t="s">
        <v>1211</v>
      </c>
      <c r="N97" s="22" t="s">
        <v>1212</v>
      </c>
      <c r="O97" s="51">
        <v>8.2152777777777783E-2</v>
      </c>
      <c r="P97" s="28" t="s">
        <v>1213</v>
      </c>
      <c r="Q97" s="28">
        <v>10.75</v>
      </c>
      <c r="R97" s="25" t="s">
        <v>1214</v>
      </c>
      <c r="S97" s="20" t="s">
        <v>1215</v>
      </c>
      <c r="T97" s="20" t="s">
        <v>22</v>
      </c>
      <c r="U97" s="20">
        <v>9</v>
      </c>
      <c r="W97"/>
    </row>
    <row r="98" spans="1:23" ht="15.5" x14ac:dyDescent="0.35">
      <c r="A98" s="21">
        <v>97</v>
      </c>
      <c r="B98" s="22">
        <v>1173</v>
      </c>
      <c r="C98" s="22" t="s">
        <v>1216</v>
      </c>
      <c r="D98" s="23" t="s">
        <v>580</v>
      </c>
      <c r="E98" s="22" t="s">
        <v>592</v>
      </c>
      <c r="F98" s="22" t="s">
        <v>550</v>
      </c>
      <c r="G98" s="22" t="s">
        <v>514</v>
      </c>
      <c r="H98" s="24" t="s">
        <v>951</v>
      </c>
      <c r="I98" s="22" t="s">
        <v>711</v>
      </c>
      <c r="J98" s="24" t="s">
        <v>1685</v>
      </c>
      <c r="K98" s="22" t="s">
        <v>711</v>
      </c>
      <c r="L98" s="22" t="s">
        <v>595</v>
      </c>
      <c r="M98" s="22" t="s">
        <v>1217</v>
      </c>
      <c r="N98" s="22" t="s">
        <v>1218</v>
      </c>
      <c r="O98" s="51">
        <v>8.2199074074074077E-2</v>
      </c>
      <c r="P98" s="28" t="s">
        <v>1219</v>
      </c>
      <c r="Q98" s="28">
        <v>10.74</v>
      </c>
      <c r="R98" s="25" t="s">
        <v>1220</v>
      </c>
      <c r="S98" s="20" t="s">
        <v>1221</v>
      </c>
      <c r="T98" s="20" t="s">
        <v>22</v>
      </c>
      <c r="U98" s="20">
        <v>9</v>
      </c>
      <c r="W98"/>
    </row>
    <row r="99" spans="1:23" ht="15.5" x14ac:dyDescent="0.35">
      <c r="A99" s="21">
        <v>98</v>
      </c>
      <c r="B99" s="22">
        <v>736</v>
      </c>
      <c r="C99" s="22" t="s">
        <v>1222</v>
      </c>
      <c r="D99" s="23" t="s">
        <v>580</v>
      </c>
      <c r="E99" s="22" t="s">
        <v>592</v>
      </c>
      <c r="F99" s="22" t="s">
        <v>550</v>
      </c>
      <c r="G99" s="22" t="s">
        <v>514</v>
      </c>
      <c r="H99" s="24" t="s">
        <v>874</v>
      </c>
      <c r="I99" s="22" t="s">
        <v>831</v>
      </c>
      <c r="J99" s="24" t="s">
        <v>1711</v>
      </c>
      <c r="K99" s="22" t="s">
        <v>831</v>
      </c>
      <c r="L99" s="22" t="s">
        <v>595</v>
      </c>
      <c r="M99" s="22" t="s">
        <v>1223</v>
      </c>
      <c r="N99" s="22" t="s">
        <v>1224</v>
      </c>
      <c r="O99" s="51">
        <v>8.2210648148148144E-2</v>
      </c>
      <c r="P99" s="28" t="s">
        <v>1225</v>
      </c>
      <c r="Q99" s="28">
        <v>10.74</v>
      </c>
      <c r="R99" s="25" t="s">
        <v>1226</v>
      </c>
      <c r="S99" s="20" t="s">
        <v>1227</v>
      </c>
      <c r="T99" s="20" t="s">
        <v>22</v>
      </c>
      <c r="U99" s="20">
        <v>5</v>
      </c>
      <c r="W99"/>
    </row>
    <row r="100" spans="1:23" ht="15.5" x14ac:dyDescent="0.35">
      <c r="A100" s="21">
        <v>99</v>
      </c>
      <c r="B100" s="22">
        <v>697</v>
      </c>
      <c r="C100" s="22" t="s">
        <v>1228</v>
      </c>
      <c r="D100" s="23" t="s">
        <v>580</v>
      </c>
      <c r="E100" s="22" t="s">
        <v>592</v>
      </c>
      <c r="F100" s="22" t="s">
        <v>550</v>
      </c>
      <c r="G100" s="22" t="s">
        <v>34</v>
      </c>
      <c r="H100" s="24" t="s">
        <v>1176</v>
      </c>
      <c r="I100" s="22" t="s">
        <v>757</v>
      </c>
      <c r="J100" s="24" t="s">
        <v>1714</v>
      </c>
      <c r="K100" s="22" t="s">
        <v>668</v>
      </c>
      <c r="L100" s="22" t="s">
        <v>595</v>
      </c>
      <c r="M100" s="22" t="s">
        <v>1229</v>
      </c>
      <c r="N100" s="22" t="s">
        <v>1230</v>
      </c>
      <c r="O100" s="51">
        <v>8.2592592592592592E-2</v>
      </c>
      <c r="P100" s="28" t="s">
        <v>1231</v>
      </c>
      <c r="Q100" s="28">
        <v>10.69</v>
      </c>
      <c r="R100" s="25" t="s">
        <v>1232</v>
      </c>
      <c r="S100" s="20" t="s">
        <v>1233</v>
      </c>
      <c r="T100" s="20" t="s">
        <v>665</v>
      </c>
      <c r="U100" s="20">
        <v>8</v>
      </c>
      <c r="W100"/>
    </row>
    <row r="101" spans="1:23" ht="15.5" x14ac:dyDescent="0.35">
      <c r="A101" s="21">
        <v>100</v>
      </c>
      <c r="B101" s="22">
        <v>1149</v>
      </c>
      <c r="C101" s="22" t="s">
        <v>1234</v>
      </c>
      <c r="D101" s="23" t="s">
        <v>580</v>
      </c>
      <c r="E101" s="22" t="s">
        <v>592</v>
      </c>
      <c r="F101" s="22" t="s">
        <v>550</v>
      </c>
      <c r="G101" s="22" t="s">
        <v>34</v>
      </c>
      <c r="H101" s="24" t="s">
        <v>756</v>
      </c>
      <c r="I101" s="22" t="s">
        <v>583</v>
      </c>
      <c r="J101" s="24" t="s">
        <v>1700</v>
      </c>
      <c r="K101" s="22" t="s">
        <v>757</v>
      </c>
      <c r="L101" s="22" t="s">
        <v>595</v>
      </c>
      <c r="M101" s="22" t="s">
        <v>1235</v>
      </c>
      <c r="N101" s="22" t="s">
        <v>1236</v>
      </c>
      <c r="O101" s="51">
        <v>8.278935185185185E-2</v>
      </c>
      <c r="P101" s="28" t="s">
        <v>1238</v>
      </c>
      <c r="Q101" s="28">
        <v>10.67</v>
      </c>
      <c r="R101" s="25" t="s">
        <v>1239</v>
      </c>
      <c r="S101" s="20" t="s">
        <v>1240</v>
      </c>
      <c r="T101" s="20" t="s">
        <v>23</v>
      </c>
      <c r="U101" s="20">
        <v>10</v>
      </c>
      <c r="W101"/>
    </row>
    <row r="102" spans="1:23" ht="15.5" x14ac:dyDescent="0.35">
      <c r="A102" s="21">
        <v>101</v>
      </c>
      <c r="B102" s="22">
        <v>1165</v>
      </c>
      <c r="C102" s="22" t="s">
        <v>1241</v>
      </c>
      <c r="D102" s="23" t="s">
        <v>580</v>
      </c>
      <c r="E102" s="22" t="s">
        <v>592</v>
      </c>
      <c r="F102" s="22" t="s">
        <v>550</v>
      </c>
      <c r="G102" s="22" t="s">
        <v>514</v>
      </c>
      <c r="H102" s="24" t="s">
        <v>991</v>
      </c>
      <c r="I102" s="22" t="s">
        <v>711</v>
      </c>
      <c r="J102" s="24" t="s">
        <v>1726</v>
      </c>
      <c r="K102" s="22" t="s">
        <v>882</v>
      </c>
      <c r="L102" s="22" t="s">
        <v>595</v>
      </c>
      <c r="M102" s="22" t="s">
        <v>1242</v>
      </c>
      <c r="N102" s="22" t="s">
        <v>1243</v>
      </c>
      <c r="O102" s="51">
        <v>8.2928240740740747E-2</v>
      </c>
      <c r="P102" s="28" t="s">
        <v>1244</v>
      </c>
      <c r="Q102" s="28">
        <v>10.65</v>
      </c>
      <c r="R102" s="25" t="s">
        <v>1245</v>
      </c>
      <c r="S102" s="20" t="s">
        <v>1246</v>
      </c>
      <c r="T102" s="20" t="s">
        <v>19</v>
      </c>
      <c r="U102" s="20">
        <v>4</v>
      </c>
      <c r="W102"/>
    </row>
    <row r="103" spans="1:23" ht="15.5" x14ac:dyDescent="0.35">
      <c r="A103" s="21">
        <v>102</v>
      </c>
      <c r="B103" s="22">
        <v>693</v>
      </c>
      <c r="C103" s="22" t="s">
        <v>1247</v>
      </c>
      <c r="D103" s="23" t="s">
        <v>580</v>
      </c>
      <c r="E103" s="22" t="s">
        <v>592</v>
      </c>
      <c r="F103" s="22" t="s">
        <v>550</v>
      </c>
      <c r="G103" s="22" t="s">
        <v>34</v>
      </c>
      <c r="H103" s="24" t="s">
        <v>635</v>
      </c>
      <c r="I103" s="22" t="s">
        <v>757</v>
      </c>
      <c r="J103" s="24" t="s">
        <v>1714</v>
      </c>
      <c r="K103" s="22" t="s">
        <v>636</v>
      </c>
      <c r="L103" s="22" t="s">
        <v>584</v>
      </c>
      <c r="M103" s="22" t="s">
        <v>1248</v>
      </c>
      <c r="N103" s="22" t="s">
        <v>1249</v>
      </c>
      <c r="O103" s="51">
        <v>8.3391203703703703E-2</v>
      </c>
      <c r="P103" s="28" t="s">
        <v>1250</v>
      </c>
      <c r="Q103" s="28">
        <v>10.59</v>
      </c>
      <c r="R103" s="25" t="s">
        <v>1237</v>
      </c>
      <c r="S103" s="20" t="s">
        <v>1251</v>
      </c>
      <c r="T103" s="20" t="s">
        <v>665</v>
      </c>
      <c r="U103" s="20">
        <v>9</v>
      </c>
      <c r="W103"/>
    </row>
    <row r="104" spans="1:23" ht="15.5" x14ac:dyDescent="0.35">
      <c r="A104" s="21">
        <v>103</v>
      </c>
      <c r="B104" s="22">
        <v>1147</v>
      </c>
      <c r="C104" s="22" t="s">
        <v>1252</v>
      </c>
      <c r="D104" s="23" t="s">
        <v>580</v>
      </c>
      <c r="E104" s="22" t="s">
        <v>592</v>
      </c>
      <c r="F104" s="22" t="s">
        <v>550</v>
      </c>
      <c r="G104" s="22" t="s">
        <v>34</v>
      </c>
      <c r="H104" s="24" t="s">
        <v>926</v>
      </c>
      <c r="I104" s="22" t="s">
        <v>583</v>
      </c>
      <c r="J104" s="24" t="s">
        <v>1686</v>
      </c>
      <c r="K104" s="22" t="s">
        <v>757</v>
      </c>
      <c r="L104" s="22" t="s">
        <v>595</v>
      </c>
      <c r="M104" s="22" t="s">
        <v>1253</v>
      </c>
      <c r="N104" s="22" t="s">
        <v>1254</v>
      </c>
      <c r="O104" s="51">
        <v>8.3449074074074078E-2</v>
      </c>
      <c r="P104" s="28" t="s">
        <v>1255</v>
      </c>
      <c r="Q104" s="28">
        <v>10.58</v>
      </c>
      <c r="R104" s="25" t="s">
        <v>1256</v>
      </c>
      <c r="S104" s="20" t="s">
        <v>1257</v>
      </c>
      <c r="T104" s="20" t="s">
        <v>642</v>
      </c>
      <c r="U104" s="20">
        <v>11</v>
      </c>
      <c r="W104"/>
    </row>
    <row r="105" spans="1:23" ht="15.5" x14ac:dyDescent="0.35">
      <c r="A105" s="21">
        <v>104</v>
      </c>
      <c r="B105" s="22">
        <v>709</v>
      </c>
      <c r="C105" s="22" t="s">
        <v>1258</v>
      </c>
      <c r="D105" s="23" t="s">
        <v>580</v>
      </c>
      <c r="E105" s="22" t="s">
        <v>592</v>
      </c>
      <c r="F105" s="22" t="s">
        <v>550</v>
      </c>
      <c r="G105" s="22" t="s">
        <v>34</v>
      </c>
      <c r="H105" s="24" t="s">
        <v>609</v>
      </c>
      <c r="I105" s="22" t="s">
        <v>594</v>
      </c>
      <c r="J105" s="24" t="s">
        <v>1703</v>
      </c>
      <c r="K105" s="22" t="s">
        <v>594</v>
      </c>
      <c r="L105" s="22" t="s">
        <v>595</v>
      </c>
      <c r="M105" s="22" t="s">
        <v>1259</v>
      </c>
      <c r="N105" s="22" t="s">
        <v>1260</v>
      </c>
      <c r="O105" s="51">
        <v>8.3449074074074078E-2</v>
      </c>
      <c r="P105" s="28" t="s">
        <v>1255</v>
      </c>
      <c r="Q105" s="28">
        <v>10.58</v>
      </c>
      <c r="R105" s="25" t="s">
        <v>1261</v>
      </c>
      <c r="S105" s="20" t="s">
        <v>1262</v>
      </c>
      <c r="T105" s="20" t="s">
        <v>642</v>
      </c>
      <c r="U105" s="20">
        <v>19</v>
      </c>
      <c r="W105"/>
    </row>
    <row r="106" spans="1:23" ht="15.5" x14ac:dyDescent="0.35">
      <c r="A106" s="21">
        <v>105</v>
      </c>
      <c r="B106" s="22">
        <v>1164</v>
      </c>
      <c r="C106" s="22" t="s">
        <v>1263</v>
      </c>
      <c r="D106" s="23" t="s">
        <v>580</v>
      </c>
      <c r="E106" s="22" t="s">
        <v>592</v>
      </c>
      <c r="F106" s="22" t="s">
        <v>550</v>
      </c>
      <c r="G106" s="22" t="s">
        <v>34</v>
      </c>
      <c r="H106" s="24" t="s">
        <v>683</v>
      </c>
      <c r="I106" s="22" t="s">
        <v>668</v>
      </c>
      <c r="J106" s="24" t="s">
        <v>1696</v>
      </c>
      <c r="K106" s="22" t="s">
        <v>684</v>
      </c>
      <c r="L106" s="22" t="s">
        <v>595</v>
      </c>
      <c r="M106" s="22" t="s">
        <v>1264</v>
      </c>
      <c r="N106" s="22" t="s">
        <v>1265</v>
      </c>
      <c r="O106" s="51">
        <v>8.3541666666666667E-2</v>
      </c>
      <c r="P106" s="28" t="s">
        <v>1266</v>
      </c>
      <c r="Q106" s="28">
        <v>10.57</v>
      </c>
      <c r="R106" s="25" t="s">
        <v>1267</v>
      </c>
      <c r="S106" s="20" t="s">
        <v>1268</v>
      </c>
      <c r="T106" s="20" t="s">
        <v>19</v>
      </c>
      <c r="U106" s="20">
        <v>8</v>
      </c>
      <c r="W106"/>
    </row>
    <row r="107" spans="1:23" ht="15.5" x14ac:dyDescent="0.35">
      <c r="A107" s="21">
        <v>106</v>
      </c>
      <c r="B107" s="22">
        <v>726</v>
      </c>
      <c r="C107" s="22" t="s">
        <v>1269</v>
      </c>
      <c r="D107" s="23" t="s">
        <v>580</v>
      </c>
      <c r="E107" s="22" t="s">
        <v>592</v>
      </c>
      <c r="F107" s="22" t="s">
        <v>550</v>
      </c>
      <c r="G107" s="22" t="s">
        <v>514</v>
      </c>
      <c r="H107" s="24" t="s">
        <v>802</v>
      </c>
      <c r="I107" s="22" t="s">
        <v>711</v>
      </c>
      <c r="J107" s="24" t="s">
        <v>1719</v>
      </c>
      <c r="K107" s="22" t="s">
        <v>711</v>
      </c>
      <c r="L107" s="22" t="s">
        <v>595</v>
      </c>
      <c r="M107" s="22" t="s">
        <v>1270</v>
      </c>
      <c r="N107" s="22" t="s">
        <v>1271</v>
      </c>
      <c r="O107" s="51">
        <v>8.4062499999999998E-2</v>
      </c>
      <c r="P107" s="28" t="s">
        <v>1272</v>
      </c>
      <c r="Q107" s="28">
        <v>10.51</v>
      </c>
      <c r="R107" s="25" t="s">
        <v>1273</v>
      </c>
      <c r="S107" s="20" t="s">
        <v>1274</v>
      </c>
      <c r="T107" s="20" t="s">
        <v>703</v>
      </c>
      <c r="U107" s="20">
        <v>10</v>
      </c>
      <c r="W107"/>
    </row>
    <row r="108" spans="1:23" ht="15.5" x14ac:dyDescent="0.35">
      <c r="A108" s="21">
        <v>107</v>
      </c>
      <c r="B108" s="22">
        <v>699</v>
      </c>
      <c r="C108" s="22" t="s">
        <v>1275</v>
      </c>
      <c r="D108" s="23" t="s">
        <v>580</v>
      </c>
      <c r="E108" s="22" t="s">
        <v>592</v>
      </c>
      <c r="F108" s="22" t="s">
        <v>550</v>
      </c>
      <c r="G108" s="22" t="s">
        <v>34</v>
      </c>
      <c r="H108" s="24" t="s">
        <v>1276</v>
      </c>
      <c r="I108" s="22" t="s">
        <v>583</v>
      </c>
      <c r="J108" s="24" t="s">
        <v>1686</v>
      </c>
      <c r="K108" s="22" t="s">
        <v>757</v>
      </c>
      <c r="L108" s="22" t="s">
        <v>595</v>
      </c>
      <c r="M108" s="22" t="s">
        <v>1277</v>
      </c>
      <c r="N108" s="22" t="s">
        <v>1278</v>
      </c>
      <c r="O108" s="51">
        <v>8.4629629629629624E-2</v>
      </c>
      <c r="P108" s="28" t="s">
        <v>1280</v>
      </c>
      <c r="Q108" s="28">
        <v>10.44</v>
      </c>
      <c r="R108" s="25" t="s">
        <v>1281</v>
      </c>
      <c r="S108" s="20" t="s">
        <v>1282</v>
      </c>
      <c r="T108" s="20" t="s">
        <v>642</v>
      </c>
      <c r="U108" s="20">
        <v>12</v>
      </c>
      <c r="W108"/>
    </row>
    <row r="109" spans="1:23" ht="15.5" x14ac:dyDescent="0.35">
      <c r="A109" s="21">
        <v>108</v>
      </c>
      <c r="B109" s="22">
        <v>1154</v>
      </c>
      <c r="C109" s="22" t="s">
        <v>1283</v>
      </c>
      <c r="D109" s="23" t="s">
        <v>580</v>
      </c>
      <c r="E109" s="22" t="s">
        <v>592</v>
      </c>
      <c r="F109" s="22" t="s">
        <v>550</v>
      </c>
      <c r="G109" s="22" t="s">
        <v>514</v>
      </c>
      <c r="H109" s="24" t="s">
        <v>1081</v>
      </c>
      <c r="I109" s="22" t="s">
        <v>1006</v>
      </c>
      <c r="J109" s="24" t="s">
        <v>1749</v>
      </c>
      <c r="K109" s="22" t="s">
        <v>1082</v>
      </c>
      <c r="L109" s="22" t="s">
        <v>595</v>
      </c>
      <c r="M109" s="22" t="s">
        <v>1284</v>
      </c>
      <c r="N109" s="22" t="s">
        <v>1285</v>
      </c>
      <c r="O109" s="51">
        <v>8.4664351851851852E-2</v>
      </c>
      <c r="P109" s="28" t="s">
        <v>1286</v>
      </c>
      <c r="Q109" s="28">
        <v>10.43</v>
      </c>
      <c r="R109" s="25" t="s">
        <v>1287</v>
      </c>
      <c r="S109" s="20" t="s">
        <v>1288</v>
      </c>
      <c r="T109" s="20" t="s">
        <v>1156</v>
      </c>
      <c r="U109" s="20">
        <v>5</v>
      </c>
      <c r="W109"/>
    </row>
    <row r="110" spans="1:23" ht="15.5" x14ac:dyDescent="0.35">
      <c r="A110" s="21">
        <v>109</v>
      </c>
      <c r="B110" s="22">
        <v>1167</v>
      </c>
      <c r="C110" s="22" t="s">
        <v>1289</v>
      </c>
      <c r="D110" s="23" t="s">
        <v>580</v>
      </c>
      <c r="E110" s="22" t="s">
        <v>592</v>
      </c>
      <c r="F110" s="22" t="s">
        <v>550</v>
      </c>
      <c r="G110" s="22" t="s">
        <v>514</v>
      </c>
      <c r="H110" s="24" t="s">
        <v>602</v>
      </c>
      <c r="I110" s="22" t="s">
        <v>711</v>
      </c>
      <c r="J110" s="24" t="s">
        <v>1685</v>
      </c>
      <c r="K110" s="22" t="s">
        <v>711</v>
      </c>
      <c r="L110" s="22" t="s">
        <v>595</v>
      </c>
      <c r="M110" s="22" t="s">
        <v>1290</v>
      </c>
      <c r="N110" s="22" t="s">
        <v>1291</v>
      </c>
      <c r="O110" s="51">
        <v>8.4768518518518521E-2</v>
      </c>
      <c r="P110" s="28" t="s">
        <v>1292</v>
      </c>
      <c r="Q110" s="28">
        <v>10.42</v>
      </c>
      <c r="R110" s="25" t="s">
        <v>1293</v>
      </c>
      <c r="S110" s="20" t="s">
        <v>1294</v>
      </c>
      <c r="T110" s="20" t="s">
        <v>22</v>
      </c>
      <c r="U110" s="20">
        <v>11</v>
      </c>
      <c r="W110"/>
    </row>
    <row r="111" spans="1:23" ht="15.5" x14ac:dyDescent="0.35">
      <c r="A111" s="21">
        <v>110</v>
      </c>
      <c r="B111" s="22">
        <v>721</v>
      </c>
      <c r="C111" s="22" t="s">
        <v>1295</v>
      </c>
      <c r="D111" s="23" t="s">
        <v>580</v>
      </c>
      <c r="E111" s="22" t="s">
        <v>592</v>
      </c>
      <c r="F111" s="22" t="s">
        <v>550</v>
      </c>
      <c r="G111" s="22" t="s">
        <v>514</v>
      </c>
      <c r="H111" s="24" t="s">
        <v>676</v>
      </c>
      <c r="I111" s="22" t="s">
        <v>831</v>
      </c>
      <c r="J111" s="24" t="s">
        <v>1699</v>
      </c>
      <c r="K111" s="22" t="s">
        <v>831</v>
      </c>
      <c r="L111" s="22" t="s">
        <v>595</v>
      </c>
      <c r="M111" s="22" t="s">
        <v>1296</v>
      </c>
      <c r="N111" s="22" t="s">
        <v>1297</v>
      </c>
      <c r="O111" s="51">
        <v>8.5092592592592595E-2</v>
      </c>
      <c r="P111" s="28" t="s">
        <v>1298</v>
      </c>
      <c r="Q111" s="28">
        <v>10.38</v>
      </c>
      <c r="R111" s="25" t="s">
        <v>1299</v>
      </c>
      <c r="S111" s="20" t="s">
        <v>1300</v>
      </c>
      <c r="T111" s="20" t="s">
        <v>23</v>
      </c>
      <c r="U111" s="20">
        <v>6</v>
      </c>
      <c r="W111"/>
    </row>
    <row r="112" spans="1:23" ht="15.5" x14ac:dyDescent="0.35">
      <c r="A112" s="21">
        <v>111</v>
      </c>
      <c r="B112" s="22">
        <v>724</v>
      </c>
      <c r="C112" s="22" t="s">
        <v>1301</v>
      </c>
      <c r="D112" s="23" t="s">
        <v>580</v>
      </c>
      <c r="E112" s="22" t="s">
        <v>592</v>
      </c>
      <c r="F112" s="22" t="s">
        <v>550</v>
      </c>
      <c r="G112" s="22" t="s">
        <v>514</v>
      </c>
      <c r="H112" s="24" t="s">
        <v>667</v>
      </c>
      <c r="I112" s="22" t="s">
        <v>1006</v>
      </c>
      <c r="J112" s="24" t="s">
        <v>1748</v>
      </c>
      <c r="K112" s="22" t="s">
        <v>1302</v>
      </c>
      <c r="L112" s="22" t="s">
        <v>595</v>
      </c>
      <c r="M112" s="22" t="s">
        <v>1303</v>
      </c>
      <c r="N112" s="22" t="s">
        <v>1304</v>
      </c>
      <c r="O112" s="51">
        <v>8.5196759259259264E-2</v>
      </c>
      <c r="P112" s="28" t="s">
        <v>1306</v>
      </c>
      <c r="Q112" s="28">
        <v>10.37</v>
      </c>
      <c r="R112" s="25" t="s">
        <v>1279</v>
      </c>
      <c r="S112" s="20" t="s">
        <v>1307</v>
      </c>
      <c r="T112" s="20" t="s">
        <v>30</v>
      </c>
      <c r="U112" s="20">
        <v>1</v>
      </c>
      <c r="W112"/>
    </row>
    <row r="113" spans="1:23" ht="15.5" x14ac:dyDescent="0.35">
      <c r="A113" s="21">
        <v>112</v>
      </c>
      <c r="B113" s="22">
        <v>710</v>
      </c>
      <c r="C113" s="22" t="s">
        <v>1308</v>
      </c>
      <c r="D113" s="23" t="s">
        <v>580</v>
      </c>
      <c r="E113" s="22" t="s">
        <v>592</v>
      </c>
      <c r="F113" s="22" t="s">
        <v>550</v>
      </c>
      <c r="G113" s="22" t="s">
        <v>514</v>
      </c>
      <c r="H113" s="24" t="s">
        <v>582</v>
      </c>
      <c r="I113" s="22" t="s">
        <v>831</v>
      </c>
      <c r="J113" s="24" t="s">
        <v>1727</v>
      </c>
      <c r="K113" s="22" t="s">
        <v>831</v>
      </c>
      <c r="L113" s="22" t="s">
        <v>595</v>
      </c>
      <c r="M113" s="22" t="s">
        <v>1309</v>
      </c>
      <c r="N113" s="22" t="s">
        <v>1310</v>
      </c>
      <c r="O113" s="51">
        <v>8.5578703703703699E-2</v>
      </c>
      <c r="P113" s="28" t="s">
        <v>1311</v>
      </c>
      <c r="Q113" s="28">
        <v>10.32</v>
      </c>
      <c r="R113" s="25" t="s">
        <v>1312</v>
      </c>
      <c r="S113" s="20" t="s">
        <v>1313</v>
      </c>
      <c r="T113" s="20" t="s">
        <v>17</v>
      </c>
      <c r="U113" s="20">
        <v>7</v>
      </c>
      <c r="W113"/>
    </row>
    <row r="114" spans="1:23" ht="15.5" x14ac:dyDescent="0.35">
      <c r="A114" s="21">
        <v>113</v>
      </c>
      <c r="B114" s="22">
        <v>1156</v>
      </c>
      <c r="C114" s="22" t="s">
        <v>1314</v>
      </c>
      <c r="D114" s="23" t="s">
        <v>580</v>
      </c>
      <c r="E114" s="22" t="s">
        <v>592</v>
      </c>
      <c r="F114" s="22" t="s">
        <v>550</v>
      </c>
      <c r="G114" s="22" t="s">
        <v>514</v>
      </c>
      <c r="H114" s="24" t="s">
        <v>1176</v>
      </c>
      <c r="I114" s="22" t="s">
        <v>1006</v>
      </c>
      <c r="J114" s="24" t="s">
        <v>1750</v>
      </c>
      <c r="K114" s="22" t="s">
        <v>1302</v>
      </c>
      <c r="L114" s="22" t="s">
        <v>595</v>
      </c>
      <c r="M114" s="22" t="s">
        <v>1315</v>
      </c>
      <c r="N114" s="22" t="s">
        <v>1316</v>
      </c>
      <c r="O114" s="51">
        <v>8.5590277777777779E-2</v>
      </c>
      <c r="P114" s="28" t="s">
        <v>1317</v>
      </c>
      <c r="Q114" s="28">
        <v>10.32</v>
      </c>
      <c r="R114" s="25" t="s">
        <v>1279</v>
      </c>
      <c r="S114" s="20" t="s">
        <v>1318</v>
      </c>
      <c r="T114" s="20" t="s">
        <v>642</v>
      </c>
      <c r="U114" s="20">
        <v>2</v>
      </c>
      <c r="W114"/>
    </row>
    <row r="115" spans="1:23" ht="15.5" x14ac:dyDescent="0.35">
      <c r="A115" s="21">
        <v>114</v>
      </c>
      <c r="B115" s="22">
        <v>1202</v>
      </c>
      <c r="C115" s="22" t="s">
        <v>1319</v>
      </c>
      <c r="D115" s="23" t="s">
        <v>580</v>
      </c>
      <c r="E115" s="22" t="s">
        <v>592</v>
      </c>
      <c r="F115" s="22" t="s">
        <v>550</v>
      </c>
      <c r="G115" s="22" t="s">
        <v>34</v>
      </c>
      <c r="H115" s="24" t="s">
        <v>771</v>
      </c>
      <c r="I115" s="22" t="s">
        <v>594</v>
      </c>
      <c r="J115" s="24" t="s">
        <v>1728</v>
      </c>
      <c r="K115" s="22" t="s">
        <v>645</v>
      </c>
      <c r="L115" s="22" t="s">
        <v>584</v>
      </c>
      <c r="M115" s="22" t="s">
        <v>1320</v>
      </c>
      <c r="N115" s="22" t="s">
        <v>1321</v>
      </c>
      <c r="O115" s="51">
        <v>8.5636574074074073E-2</v>
      </c>
      <c r="P115" s="28" t="s">
        <v>1322</v>
      </c>
      <c r="Q115" s="28">
        <v>10.31</v>
      </c>
      <c r="R115" s="25" t="s">
        <v>1323</v>
      </c>
      <c r="S115" s="20" t="s">
        <v>1324</v>
      </c>
      <c r="T115" s="20" t="s">
        <v>10</v>
      </c>
      <c r="U115" s="20">
        <v>11</v>
      </c>
      <c r="W115"/>
    </row>
    <row r="116" spans="1:23" ht="15.5" x14ac:dyDescent="0.35">
      <c r="A116" s="21">
        <v>115</v>
      </c>
      <c r="B116" s="22">
        <v>269</v>
      </c>
      <c r="C116" s="22" t="s">
        <v>1325</v>
      </c>
      <c r="D116" s="23" t="s">
        <v>580</v>
      </c>
      <c r="E116" s="22" t="s">
        <v>592</v>
      </c>
      <c r="F116" s="22" t="s">
        <v>550</v>
      </c>
      <c r="G116" s="22" t="s">
        <v>34</v>
      </c>
      <c r="H116" s="24" t="s">
        <v>1176</v>
      </c>
      <c r="I116" s="22" t="s">
        <v>757</v>
      </c>
      <c r="J116" s="24" t="s">
        <v>1691</v>
      </c>
      <c r="K116" s="22" t="s">
        <v>668</v>
      </c>
      <c r="L116" s="22" t="s">
        <v>595</v>
      </c>
      <c r="M116" s="22" t="s">
        <v>1326</v>
      </c>
      <c r="N116" s="22" t="s">
        <v>1327</v>
      </c>
      <c r="O116" s="51">
        <v>8.6226851851851846E-2</v>
      </c>
      <c r="P116" s="28" t="s">
        <v>1328</v>
      </c>
      <c r="Q116" s="28">
        <v>10.24</v>
      </c>
      <c r="R116" s="25" t="s">
        <v>1329</v>
      </c>
      <c r="S116" s="20" t="s">
        <v>1330</v>
      </c>
      <c r="T116" s="20" t="s">
        <v>23</v>
      </c>
      <c r="U116" s="20">
        <v>9</v>
      </c>
      <c r="W116"/>
    </row>
    <row r="117" spans="1:23" ht="15.5" x14ac:dyDescent="0.35">
      <c r="A117" s="21">
        <v>116</v>
      </c>
      <c r="B117" s="22">
        <v>745</v>
      </c>
      <c r="C117" s="22" t="s">
        <v>1331</v>
      </c>
      <c r="D117" s="23" t="s">
        <v>580</v>
      </c>
      <c r="E117" s="22" t="s">
        <v>592</v>
      </c>
      <c r="F117" s="22" t="s">
        <v>550</v>
      </c>
      <c r="G117" s="22" t="s">
        <v>34</v>
      </c>
      <c r="H117" s="24" t="s">
        <v>1332</v>
      </c>
      <c r="I117" s="22" t="s">
        <v>668</v>
      </c>
      <c r="J117" s="24" t="s">
        <v>1729</v>
      </c>
      <c r="K117" s="22" t="s">
        <v>810</v>
      </c>
      <c r="L117" s="22" t="s">
        <v>595</v>
      </c>
      <c r="M117" s="22" t="s">
        <v>1333</v>
      </c>
      <c r="N117" s="22" t="s">
        <v>1334</v>
      </c>
      <c r="O117" s="51">
        <v>8.6226851851851846E-2</v>
      </c>
      <c r="P117" s="28" t="s">
        <v>1328</v>
      </c>
      <c r="Q117" s="28">
        <v>10.24</v>
      </c>
      <c r="R117" s="25" t="s">
        <v>1335</v>
      </c>
      <c r="S117" s="20" t="s">
        <v>1336</v>
      </c>
      <c r="T117" s="20" t="s">
        <v>615</v>
      </c>
      <c r="U117" s="20">
        <v>2</v>
      </c>
      <c r="W117"/>
    </row>
    <row r="118" spans="1:23" ht="15.5" x14ac:dyDescent="0.35">
      <c r="A118" s="21">
        <v>117</v>
      </c>
      <c r="B118" s="22">
        <v>728</v>
      </c>
      <c r="C118" s="22" t="s">
        <v>1337</v>
      </c>
      <c r="D118" s="23" t="s">
        <v>580</v>
      </c>
      <c r="E118" s="22" t="s">
        <v>592</v>
      </c>
      <c r="F118" s="22" t="s">
        <v>550</v>
      </c>
      <c r="G118" s="22" t="s">
        <v>34</v>
      </c>
      <c r="H118" s="24" t="s">
        <v>998</v>
      </c>
      <c r="I118" s="22" t="s">
        <v>757</v>
      </c>
      <c r="J118" s="24" t="s">
        <v>1730</v>
      </c>
      <c r="K118" s="22" t="s">
        <v>668</v>
      </c>
      <c r="L118" s="22" t="s">
        <v>595</v>
      </c>
      <c r="M118" s="22" t="s">
        <v>1338</v>
      </c>
      <c r="N118" s="22" t="s">
        <v>1339</v>
      </c>
      <c r="O118" s="51">
        <v>8.6249999999999993E-2</v>
      </c>
      <c r="P118" s="28" t="s">
        <v>1341</v>
      </c>
      <c r="Q118" s="28">
        <v>10.24</v>
      </c>
      <c r="R118" s="25" t="s">
        <v>1342</v>
      </c>
      <c r="S118" s="20" t="s">
        <v>1343</v>
      </c>
      <c r="T118" s="20" t="s">
        <v>703</v>
      </c>
      <c r="U118" s="20">
        <v>10</v>
      </c>
      <c r="W118"/>
    </row>
    <row r="119" spans="1:23" ht="15.5" x14ac:dyDescent="0.35">
      <c r="A119" s="21">
        <v>118</v>
      </c>
      <c r="B119" s="22">
        <v>696</v>
      </c>
      <c r="C119" s="22" t="s">
        <v>1344</v>
      </c>
      <c r="D119" s="23" t="s">
        <v>580</v>
      </c>
      <c r="E119" s="22" t="s">
        <v>592</v>
      </c>
      <c r="F119" s="22" t="s">
        <v>550</v>
      </c>
      <c r="G119" s="22" t="s">
        <v>514</v>
      </c>
      <c r="H119" s="24" t="s">
        <v>1345</v>
      </c>
      <c r="I119" s="22" t="s">
        <v>1006</v>
      </c>
      <c r="J119" s="24" t="s">
        <v>1751</v>
      </c>
      <c r="K119" s="22" t="s">
        <v>1082</v>
      </c>
      <c r="L119" s="22" t="s">
        <v>584</v>
      </c>
      <c r="M119" s="22" t="s">
        <v>1346</v>
      </c>
      <c r="N119" s="22" t="s">
        <v>1347</v>
      </c>
      <c r="O119" s="51">
        <v>8.6458333333333331E-2</v>
      </c>
      <c r="P119" s="28" t="s">
        <v>1348</v>
      </c>
      <c r="Q119" s="28">
        <v>10.210000000000001</v>
      </c>
      <c r="R119" s="25" t="s">
        <v>1349</v>
      </c>
      <c r="S119" s="20" t="s">
        <v>1350</v>
      </c>
      <c r="T119" s="20" t="s">
        <v>665</v>
      </c>
      <c r="U119" s="20">
        <v>6</v>
      </c>
      <c r="W119"/>
    </row>
    <row r="120" spans="1:23" ht="15.5" x14ac:dyDescent="0.35">
      <c r="A120" s="21">
        <v>119</v>
      </c>
      <c r="B120" s="22">
        <v>1168</v>
      </c>
      <c r="C120" s="22" t="s">
        <v>1351</v>
      </c>
      <c r="D120" s="23" t="s">
        <v>580</v>
      </c>
      <c r="E120" s="22" t="s">
        <v>592</v>
      </c>
      <c r="F120" s="22" t="s">
        <v>550</v>
      </c>
      <c r="G120" s="22" t="s">
        <v>34</v>
      </c>
      <c r="H120" s="24" t="s">
        <v>1176</v>
      </c>
      <c r="I120" s="22" t="s">
        <v>757</v>
      </c>
      <c r="J120" s="24" t="s">
        <v>1730</v>
      </c>
      <c r="K120" s="22" t="s">
        <v>668</v>
      </c>
      <c r="L120" s="22" t="s">
        <v>595</v>
      </c>
      <c r="M120" s="22" t="s">
        <v>1352</v>
      </c>
      <c r="N120" s="22" t="s">
        <v>1353</v>
      </c>
      <c r="O120" s="51">
        <v>8.6481481481481479E-2</v>
      </c>
      <c r="P120" s="28" t="s">
        <v>1354</v>
      </c>
      <c r="Q120" s="28">
        <v>10.210000000000001</v>
      </c>
      <c r="R120" s="25" t="s">
        <v>1305</v>
      </c>
      <c r="S120" s="20" t="s">
        <v>1355</v>
      </c>
      <c r="T120" s="20" t="s">
        <v>703</v>
      </c>
      <c r="U120" s="20">
        <v>11</v>
      </c>
      <c r="W120"/>
    </row>
    <row r="121" spans="1:23" ht="15.5" x14ac:dyDescent="0.35">
      <c r="A121" s="21">
        <v>120</v>
      </c>
      <c r="B121" s="22">
        <v>733</v>
      </c>
      <c r="C121" s="22" t="s">
        <v>1356</v>
      </c>
      <c r="D121" s="23" t="s">
        <v>580</v>
      </c>
      <c r="E121" s="22" t="s">
        <v>592</v>
      </c>
      <c r="F121" s="22" t="s">
        <v>550</v>
      </c>
      <c r="G121" s="22" t="s">
        <v>514</v>
      </c>
      <c r="H121" s="24" t="s">
        <v>1276</v>
      </c>
      <c r="I121" s="22" t="s">
        <v>831</v>
      </c>
      <c r="J121" s="24" t="s">
        <v>1731</v>
      </c>
      <c r="K121" s="22" t="s">
        <v>1006</v>
      </c>
      <c r="L121" s="22" t="s">
        <v>595</v>
      </c>
      <c r="M121" s="22" t="s">
        <v>1357</v>
      </c>
      <c r="N121" s="22" t="s">
        <v>1358</v>
      </c>
      <c r="O121" s="51">
        <v>8.6516203703703706E-2</v>
      </c>
      <c r="P121" s="28" t="s">
        <v>1359</v>
      </c>
      <c r="Q121" s="28">
        <v>10.210000000000001</v>
      </c>
      <c r="R121" s="25" t="s">
        <v>1360</v>
      </c>
      <c r="S121" s="20" t="s">
        <v>1361</v>
      </c>
      <c r="T121" s="20" t="s">
        <v>19</v>
      </c>
      <c r="U121" s="20">
        <v>4</v>
      </c>
      <c r="W121"/>
    </row>
    <row r="122" spans="1:23" ht="15.5" x14ac:dyDescent="0.35">
      <c r="A122" s="21">
        <v>121</v>
      </c>
      <c r="B122" s="22">
        <v>1182</v>
      </c>
      <c r="C122" s="22" t="s">
        <v>1362</v>
      </c>
      <c r="D122" s="23" t="s">
        <v>580</v>
      </c>
      <c r="E122" s="22" t="s">
        <v>592</v>
      </c>
      <c r="F122" s="22" t="s">
        <v>550</v>
      </c>
      <c r="G122" s="22" t="s">
        <v>34</v>
      </c>
      <c r="H122" s="24" t="s">
        <v>763</v>
      </c>
      <c r="I122" s="22" t="s">
        <v>594</v>
      </c>
      <c r="J122" s="24" t="s">
        <v>1683</v>
      </c>
      <c r="K122" s="22" t="s">
        <v>594</v>
      </c>
      <c r="L122" s="22" t="s">
        <v>595</v>
      </c>
      <c r="M122" s="22" t="s">
        <v>1363</v>
      </c>
      <c r="N122" s="22" t="s">
        <v>1364</v>
      </c>
      <c r="O122" s="51">
        <v>8.655092592592592E-2</v>
      </c>
      <c r="P122" s="28" t="s">
        <v>1365</v>
      </c>
      <c r="Q122" s="28">
        <v>10.199999999999999</v>
      </c>
      <c r="R122" s="25" t="s">
        <v>1366</v>
      </c>
      <c r="S122" s="20" t="s">
        <v>1367</v>
      </c>
      <c r="T122" s="20" t="s">
        <v>703</v>
      </c>
      <c r="U122" s="20">
        <v>20</v>
      </c>
      <c r="W122"/>
    </row>
    <row r="123" spans="1:23" ht="15.5" x14ac:dyDescent="0.35">
      <c r="A123" s="21">
        <v>122</v>
      </c>
      <c r="B123" s="22">
        <v>691</v>
      </c>
      <c r="C123" s="22" t="s">
        <v>1368</v>
      </c>
      <c r="D123" s="23" t="s">
        <v>580</v>
      </c>
      <c r="E123" s="22" t="s">
        <v>592</v>
      </c>
      <c r="F123" s="22" t="s">
        <v>550</v>
      </c>
      <c r="G123" s="22" t="s">
        <v>34</v>
      </c>
      <c r="H123" s="24" t="s">
        <v>1345</v>
      </c>
      <c r="I123" s="22" t="s">
        <v>757</v>
      </c>
      <c r="J123" s="24" t="s">
        <v>1714</v>
      </c>
      <c r="K123" s="22" t="s">
        <v>636</v>
      </c>
      <c r="L123" s="22" t="s">
        <v>584</v>
      </c>
      <c r="M123" s="22" t="s">
        <v>1369</v>
      </c>
      <c r="N123" s="22" t="s">
        <v>1370</v>
      </c>
      <c r="O123" s="51">
        <v>8.684027777777778E-2</v>
      </c>
      <c r="P123" s="28" t="s">
        <v>1371</v>
      </c>
      <c r="Q123" s="28">
        <v>10.17</v>
      </c>
      <c r="R123" s="25" t="s">
        <v>1372</v>
      </c>
      <c r="S123" s="20" t="s">
        <v>1373</v>
      </c>
      <c r="T123" s="20" t="s">
        <v>665</v>
      </c>
      <c r="U123" s="20">
        <v>11</v>
      </c>
      <c r="W123"/>
    </row>
    <row r="124" spans="1:23" ht="15.5" x14ac:dyDescent="0.35">
      <c r="A124" s="21">
        <v>123</v>
      </c>
      <c r="B124" s="22">
        <v>1143</v>
      </c>
      <c r="C124" s="22" t="s">
        <v>1374</v>
      </c>
      <c r="D124" s="23" t="s">
        <v>580</v>
      </c>
      <c r="E124" s="22" t="s">
        <v>592</v>
      </c>
      <c r="F124" s="22" t="s">
        <v>550</v>
      </c>
      <c r="G124" s="22" t="s">
        <v>34</v>
      </c>
      <c r="H124" s="24" t="s">
        <v>1375</v>
      </c>
      <c r="I124" s="22" t="s">
        <v>757</v>
      </c>
      <c r="J124" s="24" t="s">
        <v>1714</v>
      </c>
      <c r="K124" s="22" t="s">
        <v>636</v>
      </c>
      <c r="L124" s="22" t="s">
        <v>584</v>
      </c>
      <c r="M124" s="22" t="s">
        <v>1376</v>
      </c>
      <c r="N124" s="22" t="s">
        <v>1377</v>
      </c>
      <c r="O124" s="51">
        <v>8.684027777777778E-2</v>
      </c>
      <c r="P124" s="28" t="s">
        <v>1371</v>
      </c>
      <c r="Q124" s="28">
        <v>10.17</v>
      </c>
      <c r="R124" s="25" t="s">
        <v>1340</v>
      </c>
      <c r="S124" s="20" t="s">
        <v>1378</v>
      </c>
      <c r="T124" s="20" t="s">
        <v>665</v>
      </c>
      <c r="U124" s="20">
        <v>11</v>
      </c>
      <c r="W124"/>
    </row>
    <row r="125" spans="1:23" ht="15.5" x14ac:dyDescent="0.35">
      <c r="A125" s="21">
        <v>124</v>
      </c>
      <c r="B125" s="22">
        <v>1142</v>
      </c>
      <c r="C125" s="22" t="s">
        <v>1379</v>
      </c>
      <c r="D125" s="23" t="s">
        <v>580</v>
      </c>
      <c r="E125" s="22" t="s">
        <v>592</v>
      </c>
      <c r="F125" s="22" t="s">
        <v>550</v>
      </c>
      <c r="G125" s="22" t="s">
        <v>34</v>
      </c>
      <c r="H125" s="24" t="s">
        <v>1061</v>
      </c>
      <c r="I125" s="22" t="s">
        <v>594</v>
      </c>
      <c r="J125" s="24" t="s">
        <v>1716</v>
      </c>
      <c r="K125" s="22" t="s">
        <v>645</v>
      </c>
      <c r="L125" s="22" t="s">
        <v>595</v>
      </c>
      <c r="M125" s="22" t="s">
        <v>1380</v>
      </c>
      <c r="N125" s="22" t="s">
        <v>1381</v>
      </c>
      <c r="O125" s="51">
        <v>8.7094907407407413E-2</v>
      </c>
      <c r="P125" s="28" t="s">
        <v>1382</v>
      </c>
      <c r="Q125" s="28">
        <v>10.14</v>
      </c>
      <c r="R125" s="25" t="s">
        <v>1383</v>
      </c>
      <c r="S125" s="20" t="s">
        <v>1384</v>
      </c>
      <c r="T125" s="20" t="s">
        <v>1059</v>
      </c>
      <c r="U125" s="20">
        <v>12</v>
      </c>
      <c r="W125"/>
    </row>
    <row r="126" spans="1:23" ht="15.5" x14ac:dyDescent="0.35">
      <c r="A126" s="21">
        <v>125</v>
      </c>
      <c r="B126" s="22">
        <v>746</v>
      </c>
      <c r="C126" s="22" t="s">
        <v>1385</v>
      </c>
      <c r="D126" s="23" t="s">
        <v>580</v>
      </c>
      <c r="E126" s="22" t="s">
        <v>592</v>
      </c>
      <c r="F126" s="22" t="s">
        <v>550</v>
      </c>
      <c r="G126" s="22" t="s">
        <v>34</v>
      </c>
      <c r="H126" s="24" t="s">
        <v>843</v>
      </c>
      <c r="I126" s="22" t="s">
        <v>583</v>
      </c>
      <c r="J126" s="24" t="s">
        <v>1725</v>
      </c>
      <c r="K126" s="22" t="s">
        <v>757</v>
      </c>
      <c r="L126" s="22" t="s">
        <v>595</v>
      </c>
      <c r="M126" s="22" t="s">
        <v>1386</v>
      </c>
      <c r="N126" s="22" t="s">
        <v>1387</v>
      </c>
      <c r="O126" s="51">
        <v>8.7789351851851855E-2</v>
      </c>
      <c r="P126" s="28" t="s">
        <v>1388</v>
      </c>
      <c r="Q126" s="28">
        <v>10.06</v>
      </c>
      <c r="R126" s="25" t="s">
        <v>1389</v>
      </c>
      <c r="S126" s="20" t="s">
        <v>1390</v>
      </c>
      <c r="T126" s="20" t="s">
        <v>22</v>
      </c>
      <c r="U126" s="20">
        <v>13</v>
      </c>
      <c r="W126"/>
    </row>
    <row r="127" spans="1:23" ht="15.5" x14ac:dyDescent="0.35">
      <c r="A127" s="21">
        <v>126</v>
      </c>
      <c r="B127" s="22">
        <v>1234</v>
      </c>
      <c r="C127" s="22" t="s">
        <v>1391</v>
      </c>
      <c r="D127" s="23" t="s">
        <v>580</v>
      </c>
      <c r="E127" s="22" t="s">
        <v>592</v>
      </c>
      <c r="F127" s="22" t="s">
        <v>550</v>
      </c>
      <c r="G127" s="22" t="s">
        <v>34</v>
      </c>
      <c r="H127" s="24" t="s">
        <v>926</v>
      </c>
      <c r="I127" s="22" t="s">
        <v>583</v>
      </c>
      <c r="J127" s="24" t="s">
        <v>1701</v>
      </c>
      <c r="K127" s="22" t="s">
        <v>757</v>
      </c>
      <c r="L127" s="22" t="s">
        <v>592</v>
      </c>
      <c r="M127" s="22" t="s">
        <v>1392</v>
      </c>
      <c r="N127" s="22" t="s">
        <v>1393</v>
      </c>
      <c r="O127" s="51">
        <v>8.7951388888888885E-2</v>
      </c>
      <c r="P127" s="28" t="s">
        <v>1395</v>
      </c>
      <c r="Q127" s="28">
        <v>10.039999999999999</v>
      </c>
      <c r="R127" s="25" t="s">
        <v>1396</v>
      </c>
      <c r="S127" s="20" t="s">
        <v>1397</v>
      </c>
      <c r="U127" s="20">
        <v>14</v>
      </c>
      <c r="W127"/>
    </row>
    <row r="128" spans="1:23" ht="15.5" x14ac:dyDescent="0.35">
      <c r="A128" s="21">
        <v>127</v>
      </c>
      <c r="B128" s="22">
        <v>743</v>
      </c>
      <c r="C128" s="22" t="s">
        <v>1398</v>
      </c>
      <c r="D128" s="23" t="s">
        <v>580</v>
      </c>
      <c r="E128" s="22" t="s">
        <v>592</v>
      </c>
      <c r="F128" s="22" t="s">
        <v>550</v>
      </c>
      <c r="G128" s="22" t="s">
        <v>514</v>
      </c>
      <c r="H128" s="24" t="s">
        <v>763</v>
      </c>
      <c r="I128" s="22" t="s">
        <v>711</v>
      </c>
      <c r="J128" s="24" t="s">
        <v>1720</v>
      </c>
      <c r="K128" s="22" t="s">
        <v>711</v>
      </c>
      <c r="L128" s="22" t="s">
        <v>595</v>
      </c>
      <c r="M128" s="22" t="s">
        <v>1399</v>
      </c>
      <c r="N128" s="22" t="s">
        <v>1400</v>
      </c>
      <c r="O128" s="51">
        <v>8.7962962962962965E-2</v>
      </c>
      <c r="P128" s="28" t="s">
        <v>1401</v>
      </c>
      <c r="Q128" s="28">
        <v>10.039999999999999</v>
      </c>
      <c r="R128" s="25" t="s">
        <v>1402</v>
      </c>
      <c r="S128" s="20" t="s">
        <v>1403</v>
      </c>
      <c r="T128" s="20" t="s">
        <v>615</v>
      </c>
      <c r="U128" s="20">
        <v>12</v>
      </c>
      <c r="W128"/>
    </row>
    <row r="129" spans="1:23" ht="15.5" x14ac:dyDescent="0.35">
      <c r="A129" s="21">
        <v>128</v>
      </c>
      <c r="B129" s="22">
        <v>752</v>
      </c>
      <c r="C129" s="22" t="s">
        <v>1404</v>
      </c>
      <c r="D129" s="23" t="s">
        <v>580</v>
      </c>
      <c r="E129" s="22" t="s">
        <v>592</v>
      </c>
      <c r="F129" s="22" t="s">
        <v>550</v>
      </c>
      <c r="G129" s="22" t="s">
        <v>514</v>
      </c>
      <c r="H129" s="24" t="s">
        <v>1176</v>
      </c>
      <c r="I129" s="22" t="s">
        <v>1006</v>
      </c>
      <c r="J129" s="24" t="s">
        <v>1752</v>
      </c>
      <c r="K129" s="22" t="s">
        <v>1302</v>
      </c>
      <c r="L129" s="22" t="s">
        <v>595</v>
      </c>
      <c r="M129" s="22" t="s">
        <v>1405</v>
      </c>
      <c r="N129" s="22" t="s">
        <v>1406</v>
      </c>
      <c r="O129" s="51">
        <v>8.818287037037037E-2</v>
      </c>
      <c r="P129" s="28" t="s">
        <v>1407</v>
      </c>
      <c r="Q129" s="28">
        <v>10.01</v>
      </c>
      <c r="R129" s="25" t="s">
        <v>1408</v>
      </c>
      <c r="S129" s="20" t="s">
        <v>1409</v>
      </c>
      <c r="T129" s="20" t="s">
        <v>5</v>
      </c>
      <c r="U129" s="20">
        <v>3</v>
      </c>
      <c r="W129"/>
    </row>
    <row r="130" spans="1:23" ht="15.5" x14ac:dyDescent="0.35">
      <c r="A130" s="21">
        <v>129</v>
      </c>
      <c r="B130" s="22">
        <v>1141</v>
      </c>
      <c r="C130" s="22" t="s">
        <v>1410</v>
      </c>
      <c r="D130" s="23" t="s">
        <v>580</v>
      </c>
      <c r="E130" s="22" t="s">
        <v>592</v>
      </c>
      <c r="F130" s="22" t="s">
        <v>1411</v>
      </c>
      <c r="G130" s="22" t="s">
        <v>34</v>
      </c>
      <c r="H130" s="24" t="s">
        <v>602</v>
      </c>
      <c r="I130" s="22" t="s">
        <v>594</v>
      </c>
      <c r="J130" s="24" t="s">
        <v>1716</v>
      </c>
      <c r="K130" s="22" t="s">
        <v>594</v>
      </c>
      <c r="L130" s="22" t="s">
        <v>595</v>
      </c>
      <c r="M130" s="22" t="s">
        <v>1412</v>
      </c>
      <c r="N130" s="22" t="s">
        <v>1413</v>
      </c>
      <c r="O130" s="51">
        <v>8.8275462962962958E-2</v>
      </c>
      <c r="P130" s="28" t="s">
        <v>1414</v>
      </c>
      <c r="Q130" s="28">
        <v>10</v>
      </c>
      <c r="R130" s="25" t="s">
        <v>1415</v>
      </c>
      <c r="S130" s="20" t="s">
        <v>1416</v>
      </c>
      <c r="T130" s="20" t="s">
        <v>1059</v>
      </c>
      <c r="U130" s="20">
        <v>21</v>
      </c>
      <c r="W130"/>
    </row>
    <row r="131" spans="1:23" ht="15.5" x14ac:dyDescent="0.35">
      <c r="A131" s="21">
        <v>130</v>
      </c>
      <c r="B131" s="22">
        <v>1152</v>
      </c>
      <c r="C131" s="22" t="s">
        <v>1417</v>
      </c>
      <c r="D131" s="23" t="s">
        <v>580</v>
      </c>
      <c r="E131" s="22" t="s">
        <v>592</v>
      </c>
      <c r="F131" s="22" t="s">
        <v>550</v>
      </c>
      <c r="G131" s="22" t="s">
        <v>514</v>
      </c>
      <c r="H131" s="24" t="s">
        <v>667</v>
      </c>
      <c r="I131" s="22" t="s">
        <v>1006</v>
      </c>
      <c r="J131" s="24" t="s">
        <v>1753</v>
      </c>
      <c r="K131" s="22" t="s">
        <v>1302</v>
      </c>
      <c r="L131" s="22" t="s">
        <v>595</v>
      </c>
      <c r="M131" s="22" t="s">
        <v>1418</v>
      </c>
      <c r="N131" s="22" t="s">
        <v>1419</v>
      </c>
      <c r="O131" s="51">
        <v>8.8333333333333333E-2</v>
      </c>
      <c r="P131" s="28" t="s">
        <v>1420</v>
      </c>
      <c r="Q131" s="28">
        <v>10</v>
      </c>
      <c r="R131" s="25" t="s">
        <v>1421</v>
      </c>
      <c r="S131" s="20" t="s">
        <v>1422</v>
      </c>
      <c r="T131" s="20" t="s">
        <v>17</v>
      </c>
      <c r="U131" s="20">
        <v>4</v>
      </c>
      <c r="W131"/>
    </row>
    <row r="132" spans="1:23" ht="15.5" x14ac:dyDescent="0.35">
      <c r="A132" s="21">
        <v>131</v>
      </c>
      <c r="B132" s="22">
        <v>1148</v>
      </c>
      <c r="C132" s="22" t="s">
        <v>1423</v>
      </c>
      <c r="D132" s="23" t="s">
        <v>580</v>
      </c>
      <c r="E132" s="22" t="s">
        <v>592</v>
      </c>
      <c r="F132" s="22" t="s">
        <v>550</v>
      </c>
      <c r="G132" s="22" t="s">
        <v>514</v>
      </c>
      <c r="H132" s="24" t="s">
        <v>991</v>
      </c>
      <c r="I132" s="22" t="s">
        <v>711</v>
      </c>
      <c r="J132" s="24" t="s">
        <v>1702</v>
      </c>
      <c r="K132" s="22" t="s">
        <v>882</v>
      </c>
      <c r="L132" s="22" t="s">
        <v>595</v>
      </c>
      <c r="M132" s="22" t="s">
        <v>1424</v>
      </c>
      <c r="N132" s="22" t="s">
        <v>1425</v>
      </c>
      <c r="O132" s="51">
        <v>8.8506944444444444E-2</v>
      </c>
      <c r="P132" s="28" t="s">
        <v>1426</v>
      </c>
      <c r="Q132" s="28">
        <v>9.98</v>
      </c>
      <c r="R132" s="25" t="s">
        <v>1427</v>
      </c>
      <c r="S132" s="20" t="s">
        <v>1428</v>
      </c>
      <c r="T132" s="20" t="s">
        <v>30</v>
      </c>
      <c r="U132" s="20">
        <v>5</v>
      </c>
      <c r="W132"/>
    </row>
    <row r="133" spans="1:23" ht="15.5" x14ac:dyDescent="0.35">
      <c r="A133" s="21">
        <v>132</v>
      </c>
      <c r="B133" s="22">
        <v>717</v>
      </c>
      <c r="C133" s="22" t="s">
        <v>1429</v>
      </c>
      <c r="D133" s="23" t="s">
        <v>580</v>
      </c>
      <c r="E133" s="22" t="s">
        <v>592</v>
      </c>
      <c r="F133" s="22" t="s">
        <v>550</v>
      </c>
      <c r="G133" s="22" t="s">
        <v>514</v>
      </c>
      <c r="H133" s="24" t="s">
        <v>1345</v>
      </c>
      <c r="I133" s="22" t="s">
        <v>1006</v>
      </c>
      <c r="J133" s="24" t="s">
        <v>1753</v>
      </c>
      <c r="K133" s="22" t="s">
        <v>1082</v>
      </c>
      <c r="L133" s="22" t="s">
        <v>595</v>
      </c>
      <c r="M133" s="22" t="s">
        <v>1430</v>
      </c>
      <c r="N133" s="22" t="s">
        <v>1431</v>
      </c>
      <c r="O133" s="51">
        <v>8.8587962962962966E-2</v>
      </c>
      <c r="P133" s="28" t="s">
        <v>1432</v>
      </c>
      <c r="Q133" s="28">
        <v>9.9700000000000006</v>
      </c>
      <c r="R133" s="25" t="s">
        <v>1433</v>
      </c>
      <c r="S133" s="20" t="s">
        <v>1434</v>
      </c>
      <c r="T133" s="20" t="s">
        <v>17</v>
      </c>
      <c r="U133" s="20">
        <v>7</v>
      </c>
      <c r="W133"/>
    </row>
    <row r="134" spans="1:23" ht="15.5" x14ac:dyDescent="0.35">
      <c r="A134" s="21">
        <v>133</v>
      </c>
      <c r="B134" s="22">
        <v>1150</v>
      </c>
      <c r="C134" s="22" t="s">
        <v>1435</v>
      </c>
      <c r="D134" s="23" t="s">
        <v>580</v>
      </c>
      <c r="E134" s="22" t="s">
        <v>592</v>
      </c>
      <c r="F134" s="22" t="s">
        <v>550</v>
      </c>
      <c r="G134" s="22" t="s">
        <v>514</v>
      </c>
      <c r="H134" s="24" t="s">
        <v>984</v>
      </c>
      <c r="I134" s="22" t="s">
        <v>711</v>
      </c>
      <c r="J134" s="24" t="s">
        <v>1722</v>
      </c>
      <c r="K134" s="22" t="s">
        <v>711</v>
      </c>
      <c r="L134" s="22" t="s">
        <v>595</v>
      </c>
      <c r="M134" s="22" t="s">
        <v>1436</v>
      </c>
      <c r="N134" s="22" t="s">
        <v>1437</v>
      </c>
      <c r="O134" s="51">
        <v>8.8969907407407414E-2</v>
      </c>
      <c r="P134" s="28" t="s">
        <v>1438</v>
      </c>
      <c r="Q134" s="28">
        <v>9.93</v>
      </c>
      <c r="R134" s="25" t="s">
        <v>1394</v>
      </c>
      <c r="S134" s="20" t="s">
        <v>1439</v>
      </c>
      <c r="T134" s="20" t="s">
        <v>5</v>
      </c>
      <c r="U134" s="20">
        <v>13</v>
      </c>
      <c r="W134"/>
    </row>
    <row r="135" spans="1:23" ht="15.5" x14ac:dyDescent="0.35">
      <c r="A135" s="21">
        <v>134</v>
      </c>
      <c r="B135" s="22">
        <v>1157</v>
      </c>
      <c r="C135" s="22" t="s">
        <v>1440</v>
      </c>
      <c r="D135" s="23" t="s">
        <v>580</v>
      </c>
      <c r="E135" s="22" t="s">
        <v>592</v>
      </c>
      <c r="F135" s="22" t="s">
        <v>550</v>
      </c>
      <c r="G135" s="22" t="s">
        <v>34</v>
      </c>
      <c r="H135" s="24" t="s">
        <v>1345</v>
      </c>
      <c r="I135" s="22" t="s">
        <v>757</v>
      </c>
      <c r="J135" s="24" t="s">
        <v>1676</v>
      </c>
      <c r="K135" s="22" t="s">
        <v>636</v>
      </c>
      <c r="L135" s="22" t="s">
        <v>595</v>
      </c>
      <c r="M135" s="22" t="s">
        <v>1441</v>
      </c>
      <c r="N135" s="22" t="s">
        <v>1442</v>
      </c>
      <c r="O135" s="51">
        <v>8.9039351851851856E-2</v>
      </c>
      <c r="P135" s="28" t="s">
        <v>1443</v>
      </c>
      <c r="Q135" s="28">
        <v>9.92</v>
      </c>
      <c r="R135" s="25" t="s">
        <v>1444</v>
      </c>
      <c r="S135" s="20" t="s">
        <v>1445</v>
      </c>
      <c r="T135" s="20" t="s">
        <v>642</v>
      </c>
      <c r="U135" s="20">
        <v>12</v>
      </c>
      <c r="W135"/>
    </row>
    <row r="136" spans="1:23" ht="15.5" x14ac:dyDescent="0.35">
      <c r="A136" s="21">
        <v>135</v>
      </c>
      <c r="B136" s="22">
        <v>748</v>
      </c>
      <c r="C136" s="22" t="s">
        <v>1446</v>
      </c>
      <c r="D136" s="23" t="s">
        <v>580</v>
      </c>
      <c r="E136" s="22" t="s">
        <v>592</v>
      </c>
      <c r="F136" s="22" t="s">
        <v>550</v>
      </c>
      <c r="G136" s="22" t="s">
        <v>34</v>
      </c>
      <c r="H136" s="24" t="s">
        <v>1164</v>
      </c>
      <c r="I136" s="22" t="s">
        <v>757</v>
      </c>
      <c r="J136" s="24" t="s">
        <v>1679</v>
      </c>
      <c r="K136" s="22" t="s">
        <v>668</v>
      </c>
      <c r="L136" s="22" t="s">
        <v>595</v>
      </c>
      <c r="M136" s="22" t="s">
        <v>1447</v>
      </c>
      <c r="N136" s="22" t="s">
        <v>1448</v>
      </c>
      <c r="O136" s="51">
        <v>8.9374999999999996E-2</v>
      </c>
      <c r="P136" s="28" t="s">
        <v>1449</v>
      </c>
      <c r="Q136" s="28">
        <v>9.8800000000000008</v>
      </c>
      <c r="R136" s="25" t="s">
        <v>1450</v>
      </c>
      <c r="S136" s="20" t="s">
        <v>1451</v>
      </c>
      <c r="T136" s="20" t="s">
        <v>674</v>
      </c>
      <c r="U136" s="20">
        <v>12</v>
      </c>
      <c r="W136"/>
    </row>
    <row r="137" spans="1:23" ht="15.5" x14ac:dyDescent="0.35">
      <c r="A137" s="21">
        <v>136</v>
      </c>
      <c r="B137" s="22">
        <v>1155</v>
      </c>
      <c r="C137" s="22" t="s">
        <v>1452</v>
      </c>
      <c r="D137" s="23" t="s">
        <v>580</v>
      </c>
      <c r="E137" s="22" t="s">
        <v>592</v>
      </c>
      <c r="F137" s="22" t="s">
        <v>550</v>
      </c>
      <c r="G137" s="22" t="s">
        <v>34</v>
      </c>
      <c r="H137" s="24" t="s">
        <v>977</v>
      </c>
      <c r="I137" s="22" t="s">
        <v>668</v>
      </c>
      <c r="J137" s="24" t="s">
        <v>1732</v>
      </c>
      <c r="K137" s="22" t="s">
        <v>684</v>
      </c>
      <c r="L137" s="22" t="s">
        <v>595</v>
      </c>
      <c r="M137" s="22" t="s">
        <v>1453</v>
      </c>
      <c r="N137" s="22" t="s">
        <v>1454</v>
      </c>
      <c r="O137" s="51">
        <v>8.9675925925925923E-2</v>
      </c>
      <c r="P137" s="28" t="s">
        <v>1455</v>
      </c>
      <c r="Q137" s="28">
        <v>9.85</v>
      </c>
      <c r="R137" s="25" t="s">
        <v>1456</v>
      </c>
      <c r="S137" s="20" t="s">
        <v>1457</v>
      </c>
      <c r="T137" s="20" t="s">
        <v>17</v>
      </c>
      <c r="U137" s="20">
        <v>9</v>
      </c>
      <c r="W137"/>
    </row>
    <row r="138" spans="1:23" ht="15.5" x14ac:dyDescent="0.35">
      <c r="A138" s="21">
        <v>137</v>
      </c>
      <c r="B138" s="22">
        <v>1258</v>
      </c>
      <c r="C138" s="22" t="s">
        <v>1458</v>
      </c>
      <c r="D138" s="23" t="s">
        <v>580</v>
      </c>
      <c r="E138" s="22" t="s">
        <v>592</v>
      </c>
      <c r="F138" s="22" t="s">
        <v>550</v>
      </c>
      <c r="G138" s="22" t="s">
        <v>514</v>
      </c>
      <c r="H138" s="24" t="s">
        <v>1074</v>
      </c>
      <c r="I138" s="22" t="s">
        <v>1006</v>
      </c>
      <c r="J138" s="24" t="s">
        <v>1754</v>
      </c>
      <c r="K138" s="22" t="s">
        <v>1302</v>
      </c>
      <c r="L138" s="22" t="s">
        <v>595</v>
      </c>
      <c r="M138" s="22" t="s">
        <v>1459</v>
      </c>
      <c r="N138" s="22" t="s">
        <v>1460</v>
      </c>
      <c r="O138" s="51">
        <v>9.0138888888888893E-2</v>
      </c>
      <c r="P138" s="28" t="s">
        <v>1461</v>
      </c>
      <c r="Q138" s="28">
        <v>9.8000000000000007</v>
      </c>
      <c r="R138" s="25" t="s">
        <v>1462</v>
      </c>
      <c r="S138" s="20" t="s">
        <v>1463</v>
      </c>
      <c r="T138" s="20" t="s">
        <v>968</v>
      </c>
      <c r="U138" s="20">
        <v>5</v>
      </c>
      <c r="W138"/>
    </row>
    <row r="139" spans="1:23" ht="15.5" x14ac:dyDescent="0.35">
      <c r="A139" s="21">
        <v>138</v>
      </c>
      <c r="B139" s="22">
        <v>1256</v>
      </c>
      <c r="C139" s="22" t="s">
        <v>1464</v>
      </c>
      <c r="D139" s="23" t="s">
        <v>580</v>
      </c>
      <c r="E139" s="22" t="s">
        <v>592</v>
      </c>
      <c r="F139" s="22" t="s">
        <v>550</v>
      </c>
      <c r="G139" s="22" t="s">
        <v>514</v>
      </c>
      <c r="H139" s="24" t="s">
        <v>1276</v>
      </c>
      <c r="I139" s="22" t="s">
        <v>831</v>
      </c>
      <c r="J139" s="24" t="s">
        <v>1710</v>
      </c>
      <c r="K139" s="22" t="s">
        <v>1006</v>
      </c>
      <c r="L139" s="22" t="s">
        <v>595</v>
      </c>
      <c r="M139" s="22" t="s">
        <v>1465</v>
      </c>
      <c r="N139" s="22" t="s">
        <v>1466</v>
      </c>
      <c r="O139" s="51">
        <v>9.0138888888888893E-2</v>
      </c>
      <c r="P139" s="28" t="s">
        <v>1461</v>
      </c>
      <c r="Q139" s="28">
        <v>9.8000000000000007</v>
      </c>
      <c r="R139" s="25" t="s">
        <v>1462</v>
      </c>
      <c r="S139" s="20" t="s">
        <v>1467</v>
      </c>
      <c r="T139" s="20" t="s">
        <v>968</v>
      </c>
      <c r="U139" s="20">
        <v>5</v>
      </c>
      <c r="W139"/>
    </row>
    <row r="140" spans="1:23" ht="15.5" x14ac:dyDescent="0.35">
      <c r="A140" s="21">
        <v>139</v>
      </c>
      <c r="B140" s="22">
        <v>1253</v>
      </c>
      <c r="C140" s="22" t="s">
        <v>1468</v>
      </c>
      <c r="D140" s="23" t="s">
        <v>580</v>
      </c>
      <c r="E140" s="22" t="s">
        <v>592</v>
      </c>
      <c r="F140" s="22" t="s">
        <v>550</v>
      </c>
      <c r="G140" s="22" t="s">
        <v>514</v>
      </c>
      <c r="H140" s="24" t="s">
        <v>1061</v>
      </c>
      <c r="I140" s="22" t="s">
        <v>711</v>
      </c>
      <c r="J140" s="24" t="s">
        <v>1733</v>
      </c>
      <c r="K140" s="22" t="s">
        <v>882</v>
      </c>
      <c r="L140" s="22" t="s">
        <v>595</v>
      </c>
      <c r="M140" s="22" t="s">
        <v>1469</v>
      </c>
      <c r="N140" s="22" t="s">
        <v>1470</v>
      </c>
      <c r="O140" s="51">
        <v>9.0381944444444445E-2</v>
      </c>
      <c r="P140" s="28" t="s">
        <v>1471</v>
      </c>
      <c r="Q140" s="28">
        <v>9.77</v>
      </c>
      <c r="R140" s="25" t="s">
        <v>1472</v>
      </c>
      <c r="S140" s="20" t="s">
        <v>1473</v>
      </c>
      <c r="T140" s="20" t="s">
        <v>10</v>
      </c>
      <c r="U140" s="20">
        <v>7</v>
      </c>
      <c r="W140"/>
    </row>
    <row r="141" spans="1:23" ht="15.5" x14ac:dyDescent="0.35">
      <c r="A141" s="21">
        <v>140</v>
      </c>
      <c r="B141" s="22">
        <v>1254</v>
      </c>
      <c r="C141" s="22" t="s">
        <v>1474</v>
      </c>
      <c r="D141" s="23" t="s">
        <v>580</v>
      </c>
      <c r="E141" s="22" t="s">
        <v>592</v>
      </c>
      <c r="F141" s="22" t="s">
        <v>550</v>
      </c>
      <c r="G141" s="22" t="s">
        <v>514</v>
      </c>
      <c r="H141" s="24" t="s">
        <v>697</v>
      </c>
      <c r="I141" s="22" t="s">
        <v>711</v>
      </c>
      <c r="J141" s="24" t="s">
        <v>1733</v>
      </c>
      <c r="K141" s="22" t="s">
        <v>882</v>
      </c>
      <c r="L141" s="22" t="s">
        <v>595</v>
      </c>
      <c r="M141" s="22" t="s">
        <v>1475</v>
      </c>
      <c r="N141" s="22" t="s">
        <v>1476</v>
      </c>
      <c r="O141" s="51">
        <v>9.0381944444444445E-2</v>
      </c>
      <c r="P141" s="28" t="s">
        <v>1471</v>
      </c>
      <c r="Q141" s="28">
        <v>9.77</v>
      </c>
      <c r="R141" s="25" t="s">
        <v>1477</v>
      </c>
      <c r="S141" s="20" t="s">
        <v>1478</v>
      </c>
      <c r="T141" s="20" t="s">
        <v>10</v>
      </c>
      <c r="U141" s="20">
        <v>7</v>
      </c>
      <c r="W141"/>
    </row>
    <row r="142" spans="1:23" ht="15.5" x14ac:dyDescent="0.35">
      <c r="A142" s="21">
        <v>141</v>
      </c>
      <c r="B142" s="22">
        <v>1162</v>
      </c>
      <c r="C142" s="22" t="s">
        <v>1479</v>
      </c>
      <c r="D142" s="23" t="s">
        <v>580</v>
      </c>
      <c r="E142" s="22" t="s">
        <v>592</v>
      </c>
      <c r="F142" s="22" t="s">
        <v>550</v>
      </c>
      <c r="G142" s="22" t="s">
        <v>34</v>
      </c>
      <c r="H142" s="24" t="s">
        <v>771</v>
      </c>
      <c r="I142" s="22" t="s">
        <v>594</v>
      </c>
      <c r="J142" s="24" t="s">
        <v>1734</v>
      </c>
      <c r="K142" s="22" t="s">
        <v>645</v>
      </c>
      <c r="L142" s="22" t="s">
        <v>595</v>
      </c>
      <c r="M142" s="22" t="s">
        <v>1480</v>
      </c>
      <c r="N142" s="22" t="s">
        <v>1481</v>
      </c>
      <c r="O142" s="51">
        <v>9.0520833333333328E-2</v>
      </c>
      <c r="P142" s="28" t="s">
        <v>1482</v>
      </c>
      <c r="Q142" s="28">
        <v>9.76</v>
      </c>
      <c r="R142" s="25" t="s">
        <v>1483</v>
      </c>
      <c r="S142" s="20" t="s">
        <v>1484</v>
      </c>
      <c r="T142" s="20" t="s">
        <v>5</v>
      </c>
      <c r="U142" s="20">
        <v>13</v>
      </c>
      <c r="W142"/>
    </row>
    <row r="143" spans="1:23" ht="15.5" x14ac:dyDescent="0.35">
      <c r="A143" s="21">
        <v>142</v>
      </c>
      <c r="B143" s="22">
        <v>718</v>
      </c>
      <c r="C143" s="22" t="s">
        <v>1485</v>
      </c>
      <c r="D143" s="23" t="s">
        <v>580</v>
      </c>
      <c r="E143" s="22" t="s">
        <v>1486</v>
      </c>
      <c r="F143" s="22" t="s">
        <v>550</v>
      </c>
      <c r="G143" s="22" t="s">
        <v>514</v>
      </c>
      <c r="H143" s="24" t="s">
        <v>1345</v>
      </c>
      <c r="I143" s="22" t="s">
        <v>1006</v>
      </c>
      <c r="J143" s="24" t="s">
        <v>1745</v>
      </c>
      <c r="K143" s="22" t="s">
        <v>1082</v>
      </c>
      <c r="L143" s="22" t="s">
        <v>584</v>
      </c>
      <c r="M143" s="22" t="s">
        <v>1487</v>
      </c>
      <c r="N143" s="22" t="s">
        <v>1488</v>
      </c>
      <c r="O143" s="51">
        <v>9.0972222222222218E-2</v>
      </c>
      <c r="P143" s="28" t="s">
        <v>1489</v>
      </c>
      <c r="Q143" s="28">
        <v>9.7100000000000009</v>
      </c>
      <c r="R143" s="25" t="s">
        <v>1490</v>
      </c>
      <c r="S143" s="20" t="s">
        <v>1491</v>
      </c>
      <c r="T143" s="20" t="s">
        <v>23</v>
      </c>
      <c r="U143" s="20">
        <v>8</v>
      </c>
      <c r="W143"/>
    </row>
    <row r="144" spans="1:23" ht="15.5" x14ac:dyDescent="0.35">
      <c r="A144" s="21">
        <v>143</v>
      </c>
      <c r="B144" s="22">
        <v>1176</v>
      </c>
      <c r="C144" s="22" t="s">
        <v>1492</v>
      </c>
      <c r="D144" s="23" t="s">
        <v>580</v>
      </c>
      <c r="E144" s="22" t="s">
        <v>592</v>
      </c>
      <c r="F144" s="22" t="s">
        <v>550</v>
      </c>
      <c r="G144" s="22" t="s">
        <v>514</v>
      </c>
      <c r="H144" s="24" t="s">
        <v>635</v>
      </c>
      <c r="I144" s="22" t="s">
        <v>1006</v>
      </c>
      <c r="J144" s="24" t="s">
        <v>1753</v>
      </c>
      <c r="K144" s="22" t="s">
        <v>1082</v>
      </c>
      <c r="L144" s="22" t="s">
        <v>595</v>
      </c>
      <c r="M144" s="22" t="s">
        <v>1493</v>
      </c>
      <c r="N144" s="22" t="s">
        <v>1494</v>
      </c>
      <c r="O144" s="51">
        <v>9.1064814814814821E-2</v>
      </c>
      <c r="P144" s="28" t="s">
        <v>1495</v>
      </c>
      <c r="Q144" s="28">
        <v>9.6999999999999993</v>
      </c>
      <c r="R144" s="25" t="s">
        <v>1496</v>
      </c>
      <c r="S144" s="20" t="s">
        <v>1497</v>
      </c>
      <c r="T144" s="20" t="s">
        <v>17</v>
      </c>
      <c r="U144" s="20">
        <v>9</v>
      </c>
      <c r="W144"/>
    </row>
    <row r="145" spans="1:23" ht="15.5" x14ac:dyDescent="0.35">
      <c r="A145" s="21">
        <v>144</v>
      </c>
      <c r="B145" s="22">
        <v>720</v>
      </c>
      <c r="C145" s="22" t="s">
        <v>1498</v>
      </c>
      <c r="D145" s="23" t="s">
        <v>580</v>
      </c>
      <c r="E145" s="22" t="s">
        <v>592</v>
      </c>
      <c r="F145" s="22" t="s">
        <v>550</v>
      </c>
      <c r="G145" s="22" t="s">
        <v>34</v>
      </c>
      <c r="H145" s="24" t="s">
        <v>1345</v>
      </c>
      <c r="I145" s="22" t="s">
        <v>757</v>
      </c>
      <c r="J145" s="24" t="s">
        <v>1677</v>
      </c>
      <c r="K145" s="22" t="s">
        <v>636</v>
      </c>
      <c r="L145" s="22" t="s">
        <v>595</v>
      </c>
      <c r="M145" s="22" t="s">
        <v>1499</v>
      </c>
      <c r="N145" s="22" t="s">
        <v>1500</v>
      </c>
      <c r="O145" s="51">
        <v>9.195601851851852E-2</v>
      </c>
      <c r="P145" s="28" t="s">
        <v>1501</v>
      </c>
      <c r="Q145" s="28">
        <v>9.6</v>
      </c>
      <c r="R145" s="25" t="s">
        <v>1502</v>
      </c>
      <c r="S145" s="20" t="s">
        <v>1503</v>
      </c>
      <c r="T145" s="20" t="s">
        <v>17</v>
      </c>
      <c r="U145" s="20">
        <v>13</v>
      </c>
      <c r="W145"/>
    </row>
    <row r="146" spans="1:23" ht="15.5" x14ac:dyDescent="0.35">
      <c r="A146" s="21">
        <v>145</v>
      </c>
      <c r="B146" s="22">
        <v>1181</v>
      </c>
      <c r="C146" s="22" t="s">
        <v>1504</v>
      </c>
      <c r="D146" s="23" t="s">
        <v>580</v>
      </c>
      <c r="E146" s="22" t="s">
        <v>592</v>
      </c>
      <c r="F146" s="22" t="s">
        <v>550</v>
      </c>
      <c r="G146" s="22" t="s">
        <v>514</v>
      </c>
      <c r="H146" s="24" t="s">
        <v>1081</v>
      </c>
      <c r="I146" s="22" t="s">
        <v>1006</v>
      </c>
      <c r="J146" s="24" t="s">
        <v>1755</v>
      </c>
      <c r="K146" s="22" t="s">
        <v>1082</v>
      </c>
      <c r="L146" s="22" t="s">
        <v>595</v>
      </c>
      <c r="M146" s="22" t="s">
        <v>1505</v>
      </c>
      <c r="N146" s="22" t="s">
        <v>1506</v>
      </c>
      <c r="O146" s="51">
        <v>9.1990740740740734E-2</v>
      </c>
      <c r="P146" s="28" t="s">
        <v>1507</v>
      </c>
      <c r="Q146" s="28">
        <v>9.6</v>
      </c>
      <c r="R146" s="25" t="s">
        <v>1508</v>
      </c>
      <c r="S146" s="20" t="s">
        <v>1509</v>
      </c>
      <c r="T146" s="20" t="s">
        <v>674</v>
      </c>
      <c r="U146" s="20">
        <v>10</v>
      </c>
      <c r="W146"/>
    </row>
    <row r="147" spans="1:23" ht="15.5" x14ac:dyDescent="0.35">
      <c r="A147" s="21">
        <v>146</v>
      </c>
      <c r="B147" s="22">
        <v>1172</v>
      </c>
      <c r="C147" s="22" t="s">
        <v>1510</v>
      </c>
      <c r="D147" s="23" t="s">
        <v>580</v>
      </c>
      <c r="E147" s="22" t="s">
        <v>592</v>
      </c>
      <c r="F147" s="22" t="s">
        <v>550</v>
      </c>
      <c r="G147" s="22" t="s">
        <v>514</v>
      </c>
      <c r="H147" s="24" t="s">
        <v>582</v>
      </c>
      <c r="I147" s="22" t="s">
        <v>831</v>
      </c>
      <c r="J147" s="24" t="s">
        <v>1711</v>
      </c>
      <c r="K147" s="22" t="s">
        <v>831</v>
      </c>
      <c r="L147" s="22" t="s">
        <v>595</v>
      </c>
      <c r="M147" s="22" t="s">
        <v>1511</v>
      </c>
      <c r="N147" s="22" t="s">
        <v>1512</v>
      </c>
      <c r="O147" s="51">
        <v>9.2106481481481484E-2</v>
      </c>
      <c r="P147" s="28" t="s">
        <v>1513</v>
      </c>
      <c r="Q147" s="28">
        <v>9.59</v>
      </c>
      <c r="R147" s="25" t="s">
        <v>1514</v>
      </c>
      <c r="S147" s="20" t="s">
        <v>1515</v>
      </c>
      <c r="T147" s="20" t="s">
        <v>22</v>
      </c>
      <c r="U147" s="20">
        <v>8</v>
      </c>
      <c r="W147"/>
    </row>
    <row r="148" spans="1:23" ht="15.5" x14ac:dyDescent="0.35">
      <c r="A148" s="21">
        <v>147</v>
      </c>
      <c r="B148" s="22">
        <v>714</v>
      </c>
      <c r="C148" s="22" t="s">
        <v>1516</v>
      </c>
      <c r="D148" s="23" t="s">
        <v>580</v>
      </c>
      <c r="E148" s="22" t="s">
        <v>592</v>
      </c>
      <c r="F148" s="22" t="s">
        <v>550</v>
      </c>
      <c r="G148" s="22" t="s">
        <v>514</v>
      </c>
      <c r="H148" s="24" t="s">
        <v>1276</v>
      </c>
      <c r="I148" s="22" t="s">
        <v>831</v>
      </c>
      <c r="J148" s="24" t="s">
        <v>1699</v>
      </c>
      <c r="K148" s="22" t="s">
        <v>1006</v>
      </c>
      <c r="L148" s="22" t="s">
        <v>595</v>
      </c>
      <c r="M148" s="22" t="s">
        <v>1517</v>
      </c>
      <c r="N148" s="22" t="s">
        <v>1518</v>
      </c>
      <c r="O148" s="51">
        <v>9.256944444444444E-2</v>
      </c>
      <c r="P148" s="28" t="s">
        <v>1519</v>
      </c>
      <c r="Q148" s="28">
        <v>9.5399999999999991</v>
      </c>
      <c r="R148" s="25" t="s">
        <v>1520</v>
      </c>
      <c r="S148" s="20" t="s">
        <v>1521</v>
      </c>
      <c r="T148" s="20" t="s">
        <v>23</v>
      </c>
      <c r="U148" s="20">
        <v>6</v>
      </c>
      <c r="W148"/>
    </row>
    <row r="149" spans="1:23" ht="15.5" x14ac:dyDescent="0.35">
      <c r="A149" s="21">
        <v>148</v>
      </c>
      <c r="B149" s="22">
        <v>1177</v>
      </c>
      <c r="C149" s="22" t="s">
        <v>1522</v>
      </c>
      <c r="D149" s="23" t="s">
        <v>580</v>
      </c>
      <c r="E149" s="22" t="s">
        <v>592</v>
      </c>
      <c r="F149" s="22" t="s">
        <v>550</v>
      </c>
      <c r="G149" s="22" t="s">
        <v>514</v>
      </c>
      <c r="H149" s="24" t="s">
        <v>756</v>
      </c>
      <c r="I149" s="22" t="s">
        <v>831</v>
      </c>
      <c r="J149" s="24" t="s">
        <v>1711</v>
      </c>
      <c r="K149" s="22" t="s">
        <v>1006</v>
      </c>
      <c r="L149" s="22" t="s">
        <v>595</v>
      </c>
      <c r="M149" s="22" t="s">
        <v>1523</v>
      </c>
      <c r="N149" s="22" t="s">
        <v>1524</v>
      </c>
      <c r="O149" s="51">
        <v>9.268518518518519E-2</v>
      </c>
      <c r="P149" s="28" t="s">
        <v>1525</v>
      </c>
      <c r="Q149" s="28">
        <v>9.5299999999999994</v>
      </c>
      <c r="R149" s="25" t="s">
        <v>1526</v>
      </c>
      <c r="S149" s="20" t="s">
        <v>1527</v>
      </c>
      <c r="T149" s="20" t="s">
        <v>22</v>
      </c>
      <c r="U149" s="20">
        <v>7</v>
      </c>
      <c r="W149"/>
    </row>
    <row r="150" spans="1:23" ht="15.5" x14ac:dyDescent="0.35">
      <c r="A150" s="21">
        <v>149</v>
      </c>
      <c r="B150" s="22">
        <v>692</v>
      </c>
      <c r="C150" s="22" t="s">
        <v>1528</v>
      </c>
      <c r="D150" s="23" t="s">
        <v>580</v>
      </c>
      <c r="E150" s="22" t="s">
        <v>592</v>
      </c>
      <c r="F150" s="22" t="s">
        <v>550</v>
      </c>
      <c r="G150" s="22" t="s">
        <v>34</v>
      </c>
      <c r="H150" s="24" t="s">
        <v>1176</v>
      </c>
      <c r="I150" s="22" t="s">
        <v>757</v>
      </c>
      <c r="J150" s="24" t="s">
        <v>1714</v>
      </c>
      <c r="K150" s="22" t="s">
        <v>668</v>
      </c>
      <c r="L150" s="22" t="s">
        <v>584</v>
      </c>
      <c r="M150" s="22" t="s">
        <v>1529</v>
      </c>
      <c r="N150" s="22" t="s">
        <v>1530</v>
      </c>
      <c r="O150" s="51">
        <v>9.2789351851851845E-2</v>
      </c>
      <c r="P150" s="28" t="s">
        <v>1531</v>
      </c>
      <c r="Q150" s="28">
        <v>9.52</v>
      </c>
      <c r="R150" s="25" t="s">
        <v>1532</v>
      </c>
      <c r="S150" s="20" t="s">
        <v>1533</v>
      </c>
      <c r="T150" s="20" t="s">
        <v>665</v>
      </c>
      <c r="U150" s="20">
        <v>13</v>
      </c>
      <c r="W150"/>
    </row>
    <row r="151" spans="1:23" ht="15.5" x14ac:dyDescent="0.35">
      <c r="A151" s="21">
        <v>150</v>
      </c>
      <c r="B151" s="22">
        <v>1183</v>
      </c>
      <c r="C151" s="22" t="s">
        <v>1534</v>
      </c>
      <c r="D151" s="23" t="s">
        <v>580</v>
      </c>
      <c r="E151" s="22" t="s">
        <v>592</v>
      </c>
      <c r="F151" s="22" t="s">
        <v>550</v>
      </c>
      <c r="G151" s="22" t="s">
        <v>514</v>
      </c>
      <c r="H151" s="24" t="s">
        <v>617</v>
      </c>
      <c r="I151" s="22" t="s">
        <v>711</v>
      </c>
      <c r="J151" s="24" t="s">
        <v>1719</v>
      </c>
      <c r="K151" s="22" t="s">
        <v>711</v>
      </c>
      <c r="L151" s="22" t="s">
        <v>595</v>
      </c>
      <c r="M151" s="22" t="s">
        <v>1535</v>
      </c>
      <c r="N151" s="22" t="s">
        <v>1536</v>
      </c>
      <c r="O151" s="51">
        <v>9.3587962962962956E-2</v>
      </c>
      <c r="P151" s="28" t="s">
        <v>1537</v>
      </c>
      <c r="Q151" s="28">
        <v>9.44</v>
      </c>
      <c r="R151" s="25" t="s">
        <v>1538</v>
      </c>
      <c r="S151" s="20" t="s">
        <v>1539</v>
      </c>
      <c r="T151" s="20" t="s">
        <v>703</v>
      </c>
      <c r="U151" s="20">
        <v>14</v>
      </c>
      <c r="W151"/>
    </row>
    <row r="152" spans="1:23" ht="15.5" x14ac:dyDescent="0.35">
      <c r="A152" s="21">
        <v>151</v>
      </c>
      <c r="B152" s="22">
        <v>711</v>
      </c>
      <c r="C152" s="22" t="s">
        <v>1540</v>
      </c>
      <c r="D152" s="23" t="s">
        <v>580</v>
      </c>
      <c r="E152" s="22" t="s">
        <v>592</v>
      </c>
      <c r="F152" s="22" t="s">
        <v>550</v>
      </c>
      <c r="G152" s="22" t="s">
        <v>34</v>
      </c>
      <c r="H152" s="24" t="s">
        <v>926</v>
      </c>
      <c r="I152" s="22" t="s">
        <v>583</v>
      </c>
      <c r="J152" s="24" t="s">
        <v>1735</v>
      </c>
      <c r="K152" s="22" t="s">
        <v>757</v>
      </c>
      <c r="L152" s="22" t="s">
        <v>595</v>
      </c>
      <c r="M152" s="22" t="s">
        <v>1541</v>
      </c>
      <c r="N152" s="22" t="s">
        <v>1542</v>
      </c>
      <c r="O152" s="51">
        <v>9.3912037037037044E-2</v>
      </c>
      <c r="P152" s="28" t="s">
        <v>1543</v>
      </c>
      <c r="Q152" s="28">
        <v>9.4</v>
      </c>
      <c r="R152" s="25" t="s">
        <v>1544</v>
      </c>
      <c r="S152" s="20" t="s">
        <v>1545</v>
      </c>
      <c r="T152" s="20" t="s">
        <v>12</v>
      </c>
      <c r="U152" s="20">
        <v>15</v>
      </c>
      <c r="W152"/>
    </row>
    <row r="153" spans="1:23" ht="15.5" x14ac:dyDescent="0.35">
      <c r="A153" s="21">
        <v>152</v>
      </c>
      <c r="B153" s="22">
        <v>55</v>
      </c>
      <c r="C153" s="22" t="s">
        <v>1546</v>
      </c>
      <c r="D153" s="23" t="s">
        <v>580</v>
      </c>
      <c r="E153" s="22" t="s">
        <v>592</v>
      </c>
      <c r="F153" s="22" t="s">
        <v>550</v>
      </c>
      <c r="G153" s="22" t="s">
        <v>514</v>
      </c>
      <c r="H153" s="24" t="s">
        <v>1547</v>
      </c>
      <c r="I153" s="22" t="s">
        <v>711</v>
      </c>
      <c r="J153" s="24" t="s">
        <v>1736</v>
      </c>
      <c r="K153" s="22" t="s">
        <v>1548</v>
      </c>
      <c r="L153" s="22" t="s">
        <v>595</v>
      </c>
      <c r="M153" s="22" t="s">
        <v>1549</v>
      </c>
      <c r="N153" s="22" t="s">
        <v>1550</v>
      </c>
      <c r="O153" s="51">
        <v>9.4282407407407412E-2</v>
      </c>
      <c r="P153" s="28" t="s">
        <v>1551</v>
      </c>
      <c r="Q153" s="28">
        <v>9.3699999999999992</v>
      </c>
      <c r="R153" s="25" t="s">
        <v>1552</v>
      </c>
      <c r="S153" s="20" t="s">
        <v>1553</v>
      </c>
      <c r="T153" s="20" t="s">
        <v>642</v>
      </c>
      <c r="U153" s="20">
        <v>1</v>
      </c>
      <c r="W153"/>
    </row>
    <row r="154" spans="1:23" ht="15.5" x14ac:dyDescent="0.35">
      <c r="A154" s="21">
        <v>153</v>
      </c>
      <c r="B154" s="22">
        <v>731</v>
      </c>
      <c r="C154" s="22" t="s">
        <v>1554</v>
      </c>
      <c r="D154" s="23" t="s">
        <v>580</v>
      </c>
      <c r="E154" s="22" t="s">
        <v>592</v>
      </c>
      <c r="F154" s="22" t="s">
        <v>550</v>
      </c>
      <c r="G154" s="22" t="s">
        <v>514</v>
      </c>
      <c r="H154" s="24" t="s">
        <v>1164</v>
      </c>
      <c r="I154" s="22" t="s">
        <v>1006</v>
      </c>
      <c r="J154" s="24" t="s">
        <v>1756</v>
      </c>
      <c r="K154" s="22" t="s">
        <v>1302</v>
      </c>
      <c r="L154" s="22" t="s">
        <v>595</v>
      </c>
      <c r="M154" s="22" t="s">
        <v>1555</v>
      </c>
      <c r="N154" s="22" t="s">
        <v>1556</v>
      </c>
      <c r="O154" s="51">
        <v>9.4837962962962957E-2</v>
      </c>
      <c r="P154" s="28" t="s">
        <v>1557</v>
      </c>
      <c r="Q154" s="28">
        <v>9.31</v>
      </c>
      <c r="R154" s="25" t="s">
        <v>1558</v>
      </c>
      <c r="S154" s="20" t="s">
        <v>1559</v>
      </c>
      <c r="T154" s="20" t="s">
        <v>28</v>
      </c>
      <c r="U154" s="20">
        <v>6</v>
      </c>
      <c r="W154"/>
    </row>
    <row r="155" spans="1:23" ht="15.5" x14ac:dyDescent="0.35">
      <c r="A155" s="21">
        <v>154</v>
      </c>
      <c r="B155" s="22">
        <v>1197</v>
      </c>
      <c r="C155" s="22" t="s">
        <v>1560</v>
      </c>
      <c r="D155" s="23" t="s">
        <v>580</v>
      </c>
      <c r="E155" s="22" t="s">
        <v>592</v>
      </c>
      <c r="F155" s="22" t="s">
        <v>550</v>
      </c>
      <c r="G155" s="22" t="s">
        <v>34</v>
      </c>
      <c r="H155" s="24" t="s">
        <v>1276</v>
      </c>
      <c r="I155" s="22" t="s">
        <v>583</v>
      </c>
      <c r="J155" s="24" t="s">
        <v>1708</v>
      </c>
      <c r="K155" s="22" t="s">
        <v>757</v>
      </c>
      <c r="L155" s="22" t="s">
        <v>595</v>
      </c>
      <c r="M155" s="22" t="s">
        <v>1561</v>
      </c>
      <c r="N155" s="22" t="s">
        <v>1562</v>
      </c>
      <c r="O155" s="51">
        <v>9.4849537037037038E-2</v>
      </c>
      <c r="P155" s="28" t="s">
        <v>1563</v>
      </c>
      <c r="Q155" s="28">
        <v>9.31</v>
      </c>
      <c r="R155" s="25" t="s">
        <v>1564</v>
      </c>
      <c r="S155" s="20" t="s">
        <v>1565</v>
      </c>
      <c r="T155" s="20" t="s">
        <v>28</v>
      </c>
      <c r="U155" s="20">
        <v>16</v>
      </c>
      <c r="W155"/>
    </row>
    <row r="156" spans="1:23" ht="15.5" x14ac:dyDescent="0.35">
      <c r="A156" s="21">
        <v>155</v>
      </c>
      <c r="B156" s="22">
        <v>695</v>
      </c>
      <c r="C156" s="22" t="s">
        <v>1566</v>
      </c>
      <c r="D156" s="23" t="s">
        <v>580</v>
      </c>
      <c r="E156" s="22" t="s">
        <v>592</v>
      </c>
      <c r="F156" s="22" t="s">
        <v>550</v>
      </c>
      <c r="G156" s="22" t="s">
        <v>34</v>
      </c>
      <c r="H156" s="24" t="s">
        <v>998</v>
      </c>
      <c r="I156" s="22" t="s">
        <v>757</v>
      </c>
      <c r="J156" s="24" t="s">
        <v>1714</v>
      </c>
      <c r="K156" s="22" t="s">
        <v>668</v>
      </c>
      <c r="L156" s="22" t="s">
        <v>584</v>
      </c>
      <c r="M156" s="22" t="s">
        <v>1567</v>
      </c>
      <c r="N156" s="22" t="s">
        <v>1568</v>
      </c>
      <c r="O156" s="51">
        <v>9.4849537037037038E-2</v>
      </c>
      <c r="P156" s="28" t="s">
        <v>1563</v>
      </c>
      <c r="Q156" s="28">
        <v>9.31</v>
      </c>
      <c r="R156" s="25" t="s">
        <v>1569</v>
      </c>
      <c r="S156" s="20" t="s">
        <v>1570</v>
      </c>
      <c r="T156" s="20" t="s">
        <v>665</v>
      </c>
      <c r="U156" s="20">
        <v>14</v>
      </c>
      <c r="W156"/>
    </row>
    <row r="157" spans="1:23" ht="15.5" x14ac:dyDescent="0.35">
      <c r="A157" s="21">
        <v>156</v>
      </c>
      <c r="B157" s="22">
        <v>712</v>
      </c>
      <c r="C157" s="22" t="s">
        <v>1571</v>
      </c>
      <c r="D157" s="23" t="s">
        <v>580</v>
      </c>
      <c r="E157" s="22" t="s">
        <v>592</v>
      </c>
      <c r="F157" s="22" t="s">
        <v>550</v>
      </c>
      <c r="G157" s="22" t="s">
        <v>34</v>
      </c>
      <c r="H157" s="24" t="s">
        <v>1572</v>
      </c>
      <c r="I157" s="22" t="s">
        <v>668</v>
      </c>
      <c r="J157" s="24" t="s">
        <v>1737</v>
      </c>
      <c r="K157" s="22" t="s">
        <v>684</v>
      </c>
      <c r="L157" s="22" t="s">
        <v>595</v>
      </c>
      <c r="M157" s="22" t="s">
        <v>1573</v>
      </c>
      <c r="N157" s="22" t="s">
        <v>1574</v>
      </c>
      <c r="O157" s="51">
        <v>9.8101851851851857E-2</v>
      </c>
      <c r="P157" s="28" t="s">
        <v>1575</v>
      </c>
      <c r="Q157" s="28">
        <v>9</v>
      </c>
      <c r="R157" s="25" t="s">
        <v>1576</v>
      </c>
      <c r="S157" s="20" t="s">
        <v>1577</v>
      </c>
      <c r="T157" s="20" t="s">
        <v>12</v>
      </c>
      <c r="U157" s="20">
        <v>10</v>
      </c>
      <c r="W157"/>
    </row>
    <row r="158" spans="1:23" ht="15.5" x14ac:dyDescent="0.35">
      <c r="A158" s="21">
        <v>157</v>
      </c>
      <c r="B158" s="22">
        <v>1171</v>
      </c>
      <c r="C158" s="22" t="s">
        <v>1578</v>
      </c>
      <c r="D158" s="23" t="s">
        <v>580</v>
      </c>
      <c r="E158" s="22" t="s">
        <v>592</v>
      </c>
      <c r="F158" s="22" t="s">
        <v>550</v>
      </c>
      <c r="G158" s="22" t="s">
        <v>514</v>
      </c>
      <c r="H158" s="24" t="s">
        <v>659</v>
      </c>
      <c r="I158" s="22" t="s">
        <v>831</v>
      </c>
      <c r="J158" s="24" t="s">
        <v>1738</v>
      </c>
      <c r="K158" s="22" t="s">
        <v>831</v>
      </c>
      <c r="L158" s="22" t="s">
        <v>595</v>
      </c>
      <c r="M158" s="22" t="s">
        <v>1579</v>
      </c>
      <c r="N158" s="22" t="s">
        <v>1580</v>
      </c>
      <c r="O158" s="51">
        <v>9.8275462962962967E-2</v>
      </c>
      <c r="P158" s="28" t="s">
        <v>1581</v>
      </c>
      <c r="Q158" s="28">
        <v>8.99</v>
      </c>
      <c r="R158" s="25" t="s">
        <v>1582</v>
      </c>
      <c r="S158" s="20" t="s">
        <v>1583</v>
      </c>
      <c r="T158" s="20" t="s">
        <v>615</v>
      </c>
      <c r="U158" s="20">
        <v>9</v>
      </c>
      <c r="W158"/>
    </row>
    <row r="159" spans="1:23" ht="15.5" x14ac:dyDescent="0.35">
      <c r="A159" s="21">
        <v>158</v>
      </c>
      <c r="B159" s="22">
        <v>1139</v>
      </c>
      <c r="C159" s="22" t="s">
        <v>1584</v>
      </c>
      <c r="D159" s="23" t="s">
        <v>580</v>
      </c>
      <c r="E159" s="22" t="s">
        <v>592</v>
      </c>
      <c r="F159" s="22" t="s">
        <v>550</v>
      </c>
      <c r="G159" s="22" t="s">
        <v>34</v>
      </c>
      <c r="H159" s="24" t="s">
        <v>777</v>
      </c>
      <c r="I159" s="22" t="s">
        <v>594</v>
      </c>
      <c r="J159" s="24" t="s">
        <v>1716</v>
      </c>
      <c r="K159" s="22" t="s">
        <v>594</v>
      </c>
      <c r="L159" s="22" t="s">
        <v>595</v>
      </c>
      <c r="M159" s="22" t="s">
        <v>1585</v>
      </c>
      <c r="N159" s="22" t="s">
        <v>1586</v>
      </c>
      <c r="O159" s="51">
        <v>9.8599537037037041E-2</v>
      </c>
      <c r="P159" s="28" t="s">
        <v>1587</v>
      </c>
      <c r="Q159" s="28">
        <v>8.9600000000000009</v>
      </c>
      <c r="R159" s="25" t="s">
        <v>1588</v>
      </c>
      <c r="S159" s="20" t="s">
        <v>1589</v>
      </c>
      <c r="T159" s="20" t="s">
        <v>1059</v>
      </c>
      <c r="U159" s="20">
        <v>22</v>
      </c>
      <c r="W159"/>
    </row>
    <row r="160" spans="1:23" ht="15.5" x14ac:dyDescent="0.35">
      <c r="A160" s="21">
        <v>159</v>
      </c>
      <c r="B160" s="22">
        <v>1267</v>
      </c>
      <c r="C160" s="22" t="s">
        <v>1590</v>
      </c>
      <c r="D160" s="23" t="s">
        <v>580</v>
      </c>
      <c r="E160" s="22" t="s">
        <v>592</v>
      </c>
      <c r="F160" s="22" t="s">
        <v>550</v>
      </c>
      <c r="G160" s="22" t="s">
        <v>514</v>
      </c>
      <c r="H160" s="24" t="s">
        <v>771</v>
      </c>
      <c r="I160" s="22" t="s">
        <v>711</v>
      </c>
      <c r="J160" s="24" t="s">
        <v>1739</v>
      </c>
      <c r="K160" s="22" t="s">
        <v>882</v>
      </c>
      <c r="L160" s="22" t="s">
        <v>595</v>
      </c>
      <c r="M160" s="22" t="s">
        <v>1591</v>
      </c>
      <c r="N160" s="22" t="s">
        <v>1592</v>
      </c>
      <c r="O160" s="51">
        <v>9.8888888888888887E-2</v>
      </c>
      <c r="P160" s="28" t="s">
        <v>1593</v>
      </c>
      <c r="Q160" s="28">
        <v>8.93</v>
      </c>
      <c r="R160" s="25" t="s">
        <v>1588</v>
      </c>
      <c r="S160" s="20" t="s">
        <v>1594</v>
      </c>
      <c r="T160" s="20" t="s">
        <v>17</v>
      </c>
      <c r="U160" s="20">
        <v>8</v>
      </c>
      <c r="W160"/>
    </row>
    <row r="161" spans="1:23" ht="15.5" x14ac:dyDescent="0.35">
      <c r="A161" s="21">
        <v>160</v>
      </c>
      <c r="B161" s="22">
        <v>1189</v>
      </c>
      <c r="C161" s="22" t="s">
        <v>1595</v>
      </c>
      <c r="D161" s="23" t="s">
        <v>580</v>
      </c>
      <c r="E161" s="22" t="s">
        <v>592</v>
      </c>
      <c r="F161" s="22" t="s">
        <v>550</v>
      </c>
      <c r="G161" s="22" t="s">
        <v>514</v>
      </c>
      <c r="H161" s="24" t="s">
        <v>874</v>
      </c>
      <c r="I161" s="22" t="s">
        <v>831</v>
      </c>
      <c r="J161" s="24" t="s">
        <v>1711</v>
      </c>
      <c r="K161" s="22" t="s">
        <v>831</v>
      </c>
      <c r="L161" s="22" t="s">
        <v>595</v>
      </c>
      <c r="M161" s="22" t="s">
        <v>1596</v>
      </c>
      <c r="N161" s="22" t="s">
        <v>1597</v>
      </c>
      <c r="O161" s="51">
        <v>9.9259259259259255E-2</v>
      </c>
      <c r="P161" s="28" t="s">
        <v>1598</v>
      </c>
      <c r="Q161" s="28">
        <v>8.9</v>
      </c>
      <c r="R161" s="25" t="s">
        <v>1599</v>
      </c>
      <c r="S161" s="20" t="s">
        <v>1600</v>
      </c>
      <c r="T161" s="20" t="s">
        <v>22</v>
      </c>
      <c r="U161" s="20">
        <v>10</v>
      </c>
      <c r="W161"/>
    </row>
    <row r="162" spans="1:23" ht="15.5" x14ac:dyDescent="0.35">
      <c r="A162" s="21">
        <v>161</v>
      </c>
      <c r="B162" s="22">
        <v>1199</v>
      </c>
      <c r="C162" s="22" t="s">
        <v>1601</v>
      </c>
      <c r="D162" s="23" t="s">
        <v>580</v>
      </c>
      <c r="E162" s="22" t="s">
        <v>592</v>
      </c>
      <c r="F162" s="22" t="s">
        <v>550</v>
      </c>
      <c r="G162" s="22" t="s">
        <v>34</v>
      </c>
      <c r="H162" s="24" t="s">
        <v>582</v>
      </c>
      <c r="I162" s="22" t="s">
        <v>583</v>
      </c>
      <c r="J162" s="24" t="s">
        <v>1725</v>
      </c>
      <c r="K162" s="22" t="s">
        <v>583</v>
      </c>
      <c r="L162" s="22" t="s">
        <v>595</v>
      </c>
      <c r="M162" s="22" t="s">
        <v>1602</v>
      </c>
      <c r="N162" s="22" t="s">
        <v>1603</v>
      </c>
      <c r="O162" s="51">
        <v>0.10023148148148148</v>
      </c>
      <c r="P162" s="28" t="s">
        <v>1604</v>
      </c>
      <c r="Q162" s="28">
        <v>8.81</v>
      </c>
      <c r="R162" s="25" t="s">
        <v>1605</v>
      </c>
      <c r="S162" s="20" t="s">
        <v>1606</v>
      </c>
      <c r="T162" s="20" t="s">
        <v>22</v>
      </c>
      <c r="U162" s="20">
        <v>15</v>
      </c>
      <c r="W162"/>
    </row>
    <row r="163" spans="1:23" ht="15.5" x14ac:dyDescent="0.35">
      <c r="A163" s="21">
        <v>162</v>
      </c>
      <c r="B163" s="22">
        <v>1186</v>
      </c>
      <c r="C163" s="22" t="s">
        <v>1607</v>
      </c>
      <c r="D163" s="23" t="s">
        <v>580</v>
      </c>
      <c r="E163" s="22" t="s">
        <v>592</v>
      </c>
      <c r="F163" s="22" t="s">
        <v>550</v>
      </c>
      <c r="G163" s="22" t="s">
        <v>514</v>
      </c>
      <c r="H163" s="24" t="s">
        <v>756</v>
      </c>
      <c r="I163" s="22" t="s">
        <v>831</v>
      </c>
      <c r="J163" s="24" t="s">
        <v>1740</v>
      </c>
      <c r="K163" s="22" t="s">
        <v>1006</v>
      </c>
      <c r="L163" s="22" t="s">
        <v>595</v>
      </c>
      <c r="M163" s="22" t="s">
        <v>1608</v>
      </c>
      <c r="N163" s="22" t="s">
        <v>1609</v>
      </c>
      <c r="O163" s="51">
        <v>0.10091435185185185</v>
      </c>
      <c r="P163" s="28" t="s">
        <v>1610</v>
      </c>
      <c r="Q163" s="28">
        <v>8.75</v>
      </c>
      <c r="R163" s="25" t="s">
        <v>1611</v>
      </c>
      <c r="S163" s="20" t="s">
        <v>1612</v>
      </c>
      <c r="T163" s="20" t="s">
        <v>703</v>
      </c>
      <c r="U163" s="20">
        <v>8</v>
      </c>
      <c r="W163"/>
    </row>
    <row r="164" spans="1:23" ht="15.5" x14ac:dyDescent="0.35">
      <c r="A164" s="21">
        <v>163</v>
      </c>
      <c r="B164" s="22">
        <v>1170</v>
      </c>
      <c r="C164" s="22" t="s">
        <v>1613</v>
      </c>
      <c r="D164" s="23" t="s">
        <v>580</v>
      </c>
      <c r="E164" s="22" t="s">
        <v>592</v>
      </c>
      <c r="F164" s="22" t="s">
        <v>550</v>
      </c>
      <c r="G164" s="22" t="s">
        <v>514</v>
      </c>
      <c r="H164" s="24" t="s">
        <v>991</v>
      </c>
      <c r="I164" s="22" t="s">
        <v>711</v>
      </c>
      <c r="J164" s="24" t="s">
        <v>1685</v>
      </c>
      <c r="K164" s="22" t="s">
        <v>882</v>
      </c>
      <c r="L164" s="22" t="s">
        <v>595</v>
      </c>
      <c r="M164" s="22" t="s">
        <v>1614</v>
      </c>
      <c r="N164" s="22" t="s">
        <v>1615</v>
      </c>
      <c r="O164" s="51">
        <v>0.10288194444444444</v>
      </c>
      <c r="P164" s="28" t="s">
        <v>1616</v>
      </c>
      <c r="Q164" s="28">
        <v>8.58</v>
      </c>
      <c r="R164" s="25" t="s">
        <v>1617</v>
      </c>
      <c r="S164" s="20" t="s">
        <v>1618</v>
      </c>
      <c r="T164" s="20" t="s">
        <v>22</v>
      </c>
      <c r="U164" s="20">
        <v>9</v>
      </c>
      <c r="W164"/>
    </row>
    <row r="165" spans="1:23" ht="15.5" x14ac:dyDescent="0.35">
      <c r="A165" s="21">
        <v>164</v>
      </c>
      <c r="B165" s="22">
        <v>1151</v>
      </c>
      <c r="C165" s="22" t="s">
        <v>1619</v>
      </c>
      <c r="D165" s="23" t="s">
        <v>580</v>
      </c>
      <c r="E165" s="22" t="s">
        <v>592</v>
      </c>
      <c r="F165" s="22" t="s">
        <v>550</v>
      </c>
      <c r="G165" s="22" t="s">
        <v>34</v>
      </c>
      <c r="H165" s="24" t="s">
        <v>970</v>
      </c>
      <c r="I165" s="22" t="s">
        <v>583</v>
      </c>
      <c r="J165" s="24" t="s">
        <v>1686</v>
      </c>
      <c r="K165" s="22" t="s">
        <v>583</v>
      </c>
      <c r="L165" s="22" t="s">
        <v>595</v>
      </c>
      <c r="M165" s="22" t="s">
        <v>1620</v>
      </c>
      <c r="N165" s="22" t="s">
        <v>1621</v>
      </c>
      <c r="O165" s="51">
        <v>0.10357638888888888</v>
      </c>
      <c r="P165" s="28" t="s">
        <v>1622</v>
      </c>
      <c r="Q165" s="28">
        <v>8.5299999999999994</v>
      </c>
      <c r="R165" s="25" t="s">
        <v>1623</v>
      </c>
      <c r="S165" s="20" t="s">
        <v>1624</v>
      </c>
      <c r="T165" s="20" t="s">
        <v>642</v>
      </c>
      <c r="U165" s="20">
        <v>16</v>
      </c>
      <c r="W165"/>
    </row>
    <row r="166" spans="1:23" ht="15.5" x14ac:dyDescent="0.35">
      <c r="A166" s="21">
        <v>165</v>
      </c>
      <c r="B166" s="22">
        <v>1163</v>
      </c>
      <c r="C166" s="22" t="s">
        <v>1625</v>
      </c>
      <c r="D166" s="23" t="s">
        <v>580</v>
      </c>
      <c r="E166" s="22" t="s">
        <v>592</v>
      </c>
      <c r="F166" s="22" t="s">
        <v>550</v>
      </c>
      <c r="G166" s="22" t="s">
        <v>34</v>
      </c>
      <c r="H166" s="24" t="s">
        <v>1176</v>
      </c>
      <c r="I166" s="22" t="s">
        <v>757</v>
      </c>
      <c r="J166" s="24" t="s">
        <v>1741</v>
      </c>
      <c r="K166" s="22" t="s">
        <v>668</v>
      </c>
      <c r="L166" s="22" t="s">
        <v>595</v>
      </c>
      <c r="M166" s="22" t="s">
        <v>1626</v>
      </c>
      <c r="N166" s="22" t="s">
        <v>1627</v>
      </c>
      <c r="O166" s="51">
        <v>0.10378472222222222</v>
      </c>
      <c r="P166" s="28" t="s">
        <v>1628</v>
      </c>
      <c r="Q166" s="28">
        <v>8.51</v>
      </c>
      <c r="R166" s="25" t="s">
        <v>1629</v>
      </c>
      <c r="S166" s="20" t="s">
        <v>1630</v>
      </c>
      <c r="T166" s="20" t="s">
        <v>24</v>
      </c>
      <c r="U166" s="20">
        <v>15</v>
      </c>
      <c r="W166"/>
    </row>
    <row r="167" spans="1:23" ht="15.5" x14ac:dyDescent="0.35">
      <c r="A167" s="21">
        <v>166</v>
      </c>
      <c r="B167" s="22">
        <v>1180</v>
      </c>
      <c r="C167" s="22" t="s">
        <v>1631</v>
      </c>
      <c r="D167" s="23" t="s">
        <v>580</v>
      </c>
      <c r="E167" s="22" t="s">
        <v>592</v>
      </c>
      <c r="F167" s="22" t="s">
        <v>550</v>
      </c>
      <c r="G167" s="22" t="s">
        <v>514</v>
      </c>
      <c r="H167" s="24" t="s">
        <v>676</v>
      </c>
      <c r="I167" s="22" t="s">
        <v>831</v>
      </c>
      <c r="J167" s="24" t="s">
        <v>1742</v>
      </c>
      <c r="K167" s="22" t="s">
        <v>831</v>
      </c>
      <c r="L167" s="22" t="s">
        <v>595</v>
      </c>
      <c r="M167" s="22" t="s">
        <v>1632</v>
      </c>
      <c r="N167" s="22" t="s">
        <v>1633</v>
      </c>
      <c r="O167" s="51">
        <v>0.10385416666666666</v>
      </c>
      <c r="P167" s="28" t="s">
        <v>1634</v>
      </c>
      <c r="Q167" s="28">
        <v>8.5</v>
      </c>
      <c r="R167" s="25" t="s">
        <v>1635</v>
      </c>
      <c r="S167" s="20" t="s">
        <v>1636</v>
      </c>
      <c r="T167" s="20" t="s">
        <v>642</v>
      </c>
      <c r="U167" s="20">
        <v>11</v>
      </c>
      <c r="W167"/>
    </row>
    <row r="168" spans="1:23" ht="15.5" x14ac:dyDescent="0.35">
      <c r="A168" s="21">
        <v>167</v>
      </c>
      <c r="B168" s="22">
        <v>1178</v>
      </c>
      <c r="C168" s="22" t="s">
        <v>1637</v>
      </c>
      <c r="D168" s="23" t="s">
        <v>580</v>
      </c>
      <c r="E168" s="22" t="s">
        <v>592</v>
      </c>
      <c r="F168" s="22" t="s">
        <v>550</v>
      </c>
      <c r="G168" s="22" t="s">
        <v>514</v>
      </c>
      <c r="H168" s="24" t="s">
        <v>635</v>
      </c>
      <c r="I168" s="22" t="s">
        <v>1006</v>
      </c>
      <c r="J168" s="24" t="s">
        <v>1755</v>
      </c>
      <c r="K168" s="22" t="s">
        <v>1082</v>
      </c>
      <c r="L168" s="22" t="s">
        <v>595</v>
      </c>
      <c r="M168" s="22" t="s">
        <v>1638</v>
      </c>
      <c r="N168" s="22" t="s">
        <v>1639</v>
      </c>
      <c r="O168" s="51">
        <v>0.11008101851851852</v>
      </c>
      <c r="P168" s="28" t="s">
        <v>1640</v>
      </c>
      <c r="Q168" s="28">
        <v>8.02</v>
      </c>
      <c r="R168" s="25" t="s">
        <v>1641</v>
      </c>
      <c r="S168" s="20" t="s">
        <v>1642</v>
      </c>
      <c r="T168" s="20" t="s">
        <v>674</v>
      </c>
      <c r="U168" s="20">
        <v>11</v>
      </c>
      <c r="W168"/>
    </row>
    <row r="169" spans="1:23" ht="15.5" x14ac:dyDescent="0.35">
      <c r="A169" s="21">
        <v>168</v>
      </c>
      <c r="B169" s="22">
        <v>1153</v>
      </c>
      <c r="C169" s="22" t="s">
        <v>1643</v>
      </c>
      <c r="D169" s="23" t="s">
        <v>580</v>
      </c>
      <c r="E169" s="22" t="s">
        <v>592</v>
      </c>
      <c r="F169" s="22" t="s">
        <v>550</v>
      </c>
      <c r="G169" s="22" t="s">
        <v>514</v>
      </c>
      <c r="H169" s="24" t="s">
        <v>676</v>
      </c>
      <c r="I169" s="22" t="s">
        <v>831</v>
      </c>
      <c r="J169" s="24" t="s">
        <v>1743</v>
      </c>
      <c r="K169" s="22" t="s">
        <v>831</v>
      </c>
      <c r="L169" s="22" t="s">
        <v>595</v>
      </c>
      <c r="M169" s="22" t="s">
        <v>1644</v>
      </c>
      <c r="N169" s="22" t="s">
        <v>1645</v>
      </c>
      <c r="O169" s="51">
        <v>0.11501157407407407</v>
      </c>
      <c r="P169" s="28" t="s">
        <v>1646</v>
      </c>
      <c r="Q169" s="28">
        <v>7.68</v>
      </c>
      <c r="R169" s="25" t="s">
        <v>1647</v>
      </c>
      <c r="S169" s="20" t="s">
        <v>1648</v>
      </c>
      <c r="T169" s="20" t="s">
        <v>1156</v>
      </c>
      <c r="U169" s="20">
        <v>12</v>
      </c>
      <c r="W169"/>
    </row>
    <row r="170" spans="1:23" ht="15.5" x14ac:dyDescent="0.35">
      <c r="A170" s="21">
        <v>169</v>
      </c>
      <c r="B170" s="22">
        <v>1140</v>
      </c>
      <c r="C170" s="22" t="s">
        <v>1649</v>
      </c>
      <c r="D170" s="23" t="s">
        <v>580</v>
      </c>
      <c r="E170" s="22" t="s">
        <v>592</v>
      </c>
      <c r="F170" s="22" t="s">
        <v>550</v>
      </c>
      <c r="G170" s="22" t="s">
        <v>514</v>
      </c>
      <c r="H170" s="24" t="s">
        <v>635</v>
      </c>
      <c r="I170" s="22" t="s">
        <v>1006</v>
      </c>
      <c r="J170" s="24" t="s">
        <v>1757</v>
      </c>
      <c r="K170" s="22" t="s">
        <v>1082</v>
      </c>
      <c r="L170" s="22" t="s">
        <v>595</v>
      </c>
      <c r="M170" s="22" t="s">
        <v>1650</v>
      </c>
      <c r="N170" s="22" t="s">
        <v>1651</v>
      </c>
      <c r="O170" s="51">
        <v>0.12033564814814815</v>
      </c>
      <c r="P170" s="28" t="s">
        <v>1652</v>
      </c>
      <c r="Q170" s="28">
        <v>7.34</v>
      </c>
      <c r="R170" s="25" t="s">
        <v>1653</v>
      </c>
      <c r="S170" s="20" t="s">
        <v>1654</v>
      </c>
      <c r="T170" s="20" t="s">
        <v>1059</v>
      </c>
      <c r="U170" s="20">
        <v>12</v>
      </c>
      <c r="W170"/>
    </row>
    <row r="171" spans="1:23" ht="15.5" x14ac:dyDescent="0.35">
      <c r="A171" s="21">
        <v>170</v>
      </c>
      <c r="B171" s="22">
        <v>1146</v>
      </c>
      <c r="C171" s="22" t="s">
        <v>1655</v>
      </c>
      <c r="D171" s="23" t="s">
        <v>580</v>
      </c>
      <c r="E171" s="22" t="s">
        <v>592</v>
      </c>
      <c r="F171" s="22" t="s">
        <v>550</v>
      </c>
      <c r="G171" s="22" t="s">
        <v>514</v>
      </c>
      <c r="H171" s="24" t="s">
        <v>697</v>
      </c>
      <c r="I171" s="22" t="s">
        <v>711</v>
      </c>
      <c r="J171" s="24" t="s">
        <v>1736</v>
      </c>
      <c r="K171" s="22" t="s">
        <v>882</v>
      </c>
      <c r="L171" s="22" t="s">
        <v>595</v>
      </c>
      <c r="M171" s="22" t="s">
        <v>1656</v>
      </c>
      <c r="N171" s="22" t="s">
        <v>1657</v>
      </c>
      <c r="O171" s="51">
        <v>0.12151620370370371</v>
      </c>
      <c r="P171" s="28" t="s">
        <v>1658</v>
      </c>
      <c r="Q171" s="28">
        <v>7.27</v>
      </c>
      <c r="R171" s="25" t="s">
        <v>1659</v>
      </c>
      <c r="S171" s="20" t="s">
        <v>1660</v>
      </c>
      <c r="T171" s="20" t="s">
        <v>642</v>
      </c>
      <c r="U171" s="20">
        <v>10</v>
      </c>
      <c r="W171"/>
    </row>
    <row r="172" spans="1:23" ht="15.5" x14ac:dyDescent="0.35">
      <c r="A172" s="21">
        <v>171</v>
      </c>
      <c r="B172" s="22">
        <v>1200</v>
      </c>
      <c r="C172" s="22" t="s">
        <v>1661</v>
      </c>
      <c r="D172" s="23" t="s">
        <v>580</v>
      </c>
      <c r="E172" s="22" t="s">
        <v>592</v>
      </c>
      <c r="F172" s="22" t="s">
        <v>550</v>
      </c>
      <c r="G172" s="22" t="s">
        <v>34</v>
      </c>
      <c r="H172" s="24" t="s">
        <v>1061</v>
      </c>
      <c r="I172" s="22" t="s">
        <v>594</v>
      </c>
      <c r="J172" s="24" t="s">
        <v>1703</v>
      </c>
      <c r="K172" s="22" t="s">
        <v>645</v>
      </c>
      <c r="L172" s="22" t="s">
        <v>595</v>
      </c>
      <c r="M172" s="22" t="s">
        <v>1662</v>
      </c>
      <c r="N172" s="22" t="s">
        <v>1663</v>
      </c>
      <c r="O172" s="51">
        <v>0.12152777777777778</v>
      </c>
      <c r="P172" s="28" t="s">
        <v>1664</v>
      </c>
      <c r="Q172" s="28">
        <v>7.27</v>
      </c>
      <c r="R172" s="25" t="s">
        <v>1665</v>
      </c>
      <c r="S172" s="20" t="s">
        <v>1666</v>
      </c>
      <c r="T172" s="20" t="s">
        <v>642</v>
      </c>
      <c r="U172" s="20">
        <v>14</v>
      </c>
      <c r="W172"/>
    </row>
    <row r="173" spans="1:23" ht="15.5" x14ac:dyDescent="0.35">
      <c r="C173"/>
      <c r="I173" s="22">
        <v>0</v>
      </c>
      <c r="J173" s="24" t="s">
        <v>1744</v>
      </c>
      <c r="W173"/>
    </row>
    <row r="174" spans="1:23" ht="15.5" x14ac:dyDescent="0.35">
      <c r="C174"/>
      <c r="I174" s="22">
        <v>0</v>
      </c>
      <c r="J174" s="24" t="s">
        <v>1744</v>
      </c>
      <c r="W174"/>
    </row>
    <row r="175" spans="1:23" ht="15.5" x14ac:dyDescent="0.35">
      <c r="C175"/>
      <c r="I175" s="22">
        <v>0</v>
      </c>
      <c r="J175" s="24" t="s">
        <v>1744</v>
      </c>
      <c r="W175"/>
    </row>
    <row r="176" spans="1:23" ht="15.5" x14ac:dyDescent="0.35">
      <c r="C176"/>
      <c r="I176" s="22">
        <v>0</v>
      </c>
      <c r="J176" s="24" t="s">
        <v>1744</v>
      </c>
      <c r="W176"/>
    </row>
    <row r="177" spans="3:23" ht="15.5" x14ac:dyDescent="0.35">
      <c r="C177"/>
      <c r="I177" s="22">
        <v>0</v>
      </c>
      <c r="J177" s="24" t="s">
        <v>1744</v>
      </c>
      <c r="W177"/>
    </row>
    <row r="178" spans="3:23" ht="15.5" x14ac:dyDescent="0.35">
      <c r="C178"/>
      <c r="I178" s="22">
        <v>0</v>
      </c>
      <c r="J178" s="24" t="s">
        <v>1744</v>
      </c>
      <c r="W178"/>
    </row>
    <row r="179" spans="3:23" ht="15.5" x14ac:dyDescent="0.35">
      <c r="C179"/>
      <c r="I179" s="22">
        <v>0</v>
      </c>
      <c r="J179" s="24" t="s">
        <v>1744</v>
      </c>
      <c r="W179"/>
    </row>
    <row r="180" spans="3:23" ht="15.5" x14ac:dyDescent="0.35">
      <c r="C180"/>
      <c r="I180" s="22">
        <v>0</v>
      </c>
      <c r="J180" s="24" t="s">
        <v>1744</v>
      </c>
      <c r="W180"/>
    </row>
    <row r="181" spans="3:23" ht="15.5" x14ac:dyDescent="0.35">
      <c r="C181"/>
      <c r="I181" s="22">
        <v>0</v>
      </c>
      <c r="J181" s="24" t="s">
        <v>1744</v>
      </c>
      <c r="W181"/>
    </row>
    <row r="182" spans="3:23" ht="15.5" x14ac:dyDescent="0.35">
      <c r="C182"/>
      <c r="I182" s="22">
        <v>0</v>
      </c>
      <c r="J182" s="24" t="s">
        <v>1744</v>
      </c>
      <c r="W182"/>
    </row>
    <row r="183" spans="3:23" ht="15.5" x14ac:dyDescent="0.35">
      <c r="C183"/>
      <c r="I183" s="22">
        <v>0</v>
      </c>
      <c r="J183" s="24" t="s">
        <v>1744</v>
      </c>
      <c r="W183"/>
    </row>
    <row r="184" spans="3:23" ht="15.5" x14ac:dyDescent="0.35">
      <c r="C184"/>
      <c r="I184" s="22">
        <v>0</v>
      </c>
      <c r="J184" s="24" t="s">
        <v>1744</v>
      </c>
      <c r="W184"/>
    </row>
    <row r="185" spans="3:23" ht="15.5" x14ac:dyDescent="0.35">
      <c r="C185"/>
      <c r="I185" s="22">
        <v>0</v>
      </c>
      <c r="J185" s="24" t="s">
        <v>1744</v>
      </c>
      <c r="W185"/>
    </row>
    <row r="186" spans="3:23" ht="15.5" x14ac:dyDescent="0.35">
      <c r="C186"/>
      <c r="I186" s="22">
        <v>0</v>
      </c>
      <c r="J186" s="24" t="s">
        <v>1744</v>
      </c>
      <c r="W186"/>
    </row>
    <row r="187" spans="3:23" ht="15.5" x14ac:dyDescent="0.35">
      <c r="C187"/>
      <c r="I187" s="22">
        <v>0</v>
      </c>
      <c r="J187" s="24" t="s">
        <v>1744</v>
      </c>
      <c r="W187"/>
    </row>
    <row r="188" spans="3:23" ht="15.5" x14ac:dyDescent="0.35">
      <c r="C188"/>
      <c r="I188" s="22">
        <v>0</v>
      </c>
      <c r="J188" s="24" t="s">
        <v>1744</v>
      </c>
      <c r="W188"/>
    </row>
    <row r="189" spans="3:23" ht="15.5" x14ac:dyDescent="0.35">
      <c r="C189"/>
      <c r="I189" s="22">
        <v>0</v>
      </c>
      <c r="J189" s="24" t="s">
        <v>1744</v>
      </c>
      <c r="W189"/>
    </row>
    <row r="190" spans="3:23" ht="15.5" x14ac:dyDescent="0.35">
      <c r="C190"/>
      <c r="I190" s="22">
        <v>0</v>
      </c>
      <c r="J190" s="24" t="s">
        <v>1744</v>
      </c>
      <c r="W190"/>
    </row>
    <row r="191" spans="3:23" ht="15.5" x14ac:dyDescent="0.35">
      <c r="C191"/>
      <c r="I191" s="22">
        <v>0</v>
      </c>
      <c r="J191" s="24" t="s">
        <v>1744</v>
      </c>
      <c r="W191"/>
    </row>
    <row r="192" spans="3:23" ht="15.5" x14ac:dyDescent="0.35">
      <c r="C192"/>
      <c r="I192" s="22">
        <v>0</v>
      </c>
      <c r="J192" s="24" t="s">
        <v>1744</v>
      </c>
      <c r="W192"/>
    </row>
    <row r="193" spans="3:23" ht="15.5" x14ac:dyDescent="0.35">
      <c r="C193"/>
      <c r="I193" s="22">
        <v>0</v>
      </c>
      <c r="J193" s="24" t="s">
        <v>1744</v>
      </c>
      <c r="W193"/>
    </row>
    <row r="194" spans="3:23" ht="15.5" x14ac:dyDescent="0.35">
      <c r="C194"/>
      <c r="I194" s="22">
        <v>0</v>
      </c>
      <c r="J194" s="24" t="s">
        <v>1744</v>
      </c>
      <c r="W194"/>
    </row>
    <row r="195" spans="3:23" ht="15.5" x14ac:dyDescent="0.35">
      <c r="C195"/>
      <c r="I195" s="22">
        <v>0</v>
      </c>
      <c r="J195" s="24" t="s">
        <v>1744</v>
      </c>
      <c r="W195"/>
    </row>
    <row r="196" spans="3:23" ht="15.5" x14ac:dyDescent="0.35">
      <c r="C196"/>
      <c r="I196" s="22">
        <v>0</v>
      </c>
      <c r="J196" s="24" t="s">
        <v>1744</v>
      </c>
      <c r="W196"/>
    </row>
    <row r="197" spans="3:23" ht="15.5" x14ac:dyDescent="0.35">
      <c r="C197"/>
      <c r="I197" s="22">
        <v>0</v>
      </c>
      <c r="J197" s="24" t="s">
        <v>1744</v>
      </c>
      <c r="W197"/>
    </row>
    <row r="198" spans="3:23" ht="15.5" x14ac:dyDescent="0.35">
      <c r="C198"/>
      <c r="I198" s="22">
        <v>0</v>
      </c>
      <c r="J198" s="24" t="s">
        <v>1744</v>
      </c>
      <c r="W198"/>
    </row>
    <row r="199" spans="3:23" ht="15.5" x14ac:dyDescent="0.35">
      <c r="C199"/>
      <c r="I199" s="22">
        <v>0</v>
      </c>
      <c r="J199" s="24" t="s">
        <v>1744</v>
      </c>
      <c r="W199"/>
    </row>
    <row r="200" spans="3:23" ht="15.5" x14ac:dyDescent="0.35">
      <c r="C200"/>
      <c r="I200" s="22">
        <v>0</v>
      </c>
      <c r="J200" s="24" t="s">
        <v>1744</v>
      </c>
      <c r="W200"/>
    </row>
    <row r="201" spans="3:23" ht="15.5" x14ac:dyDescent="0.35">
      <c r="C201"/>
      <c r="I201" s="22">
        <v>0</v>
      </c>
      <c r="J201" s="24" t="s">
        <v>1744</v>
      </c>
      <c r="W201"/>
    </row>
    <row r="202" spans="3:23" ht="15.5" x14ac:dyDescent="0.35">
      <c r="C202"/>
      <c r="I202" s="22">
        <v>0</v>
      </c>
      <c r="J202" s="24" t="s">
        <v>1744</v>
      </c>
      <c r="W202"/>
    </row>
    <row r="203" spans="3:23" ht="15.5" x14ac:dyDescent="0.35">
      <c r="C203"/>
      <c r="I203" s="22">
        <v>0</v>
      </c>
      <c r="J203" s="24" t="s">
        <v>1744</v>
      </c>
      <c r="W203"/>
    </row>
    <row r="204" spans="3:23" ht="15.5" x14ac:dyDescent="0.35">
      <c r="C204"/>
      <c r="I204" s="22">
        <v>0</v>
      </c>
      <c r="J204" s="24" t="s">
        <v>1744</v>
      </c>
      <c r="W204"/>
    </row>
    <row r="205" spans="3:23" ht="15.5" x14ac:dyDescent="0.35">
      <c r="C205"/>
      <c r="I205" s="22">
        <v>0</v>
      </c>
      <c r="J205" s="24" t="s">
        <v>1744</v>
      </c>
      <c r="W205"/>
    </row>
    <row r="206" spans="3:23" ht="15.5" x14ac:dyDescent="0.35">
      <c r="C206"/>
      <c r="I206" s="22">
        <v>0</v>
      </c>
      <c r="J206" s="24" t="s">
        <v>1744</v>
      </c>
      <c r="W206"/>
    </row>
    <row r="207" spans="3:23" ht="15.5" x14ac:dyDescent="0.35">
      <c r="C207"/>
      <c r="I207" s="22">
        <v>0</v>
      </c>
      <c r="J207" s="24" t="s">
        <v>1744</v>
      </c>
      <c r="W207"/>
    </row>
    <row r="208" spans="3:23" ht="15.5" x14ac:dyDescent="0.35">
      <c r="C208"/>
      <c r="I208" s="22">
        <v>0</v>
      </c>
      <c r="J208" s="24" t="s">
        <v>1744</v>
      </c>
      <c r="W208"/>
    </row>
    <row r="209" spans="3:23" ht="15.5" x14ac:dyDescent="0.35">
      <c r="C209"/>
      <c r="I209" s="22">
        <v>0</v>
      </c>
      <c r="J209" s="24" t="s">
        <v>1744</v>
      </c>
      <c r="W209"/>
    </row>
    <row r="210" spans="3:23" ht="15.5" x14ac:dyDescent="0.35">
      <c r="C210"/>
      <c r="I210" s="22">
        <v>0</v>
      </c>
      <c r="J210" s="24" t="s">
        <v>1744</v>
      </c>
      <c r="W210"/>
    </row>
    <row r="211" spans="3:23" ht="15.5" x14ac:dyDescent="0.35">
      <c r="C211"/>
      <c r="I211" s="22">
        <v>0</v>
      </c>
      <c r="J211" s="24" t="s">
        <v>1744</v>
      </c>
      <c r="W211"/>
    </row>
    <row r="212" spans="3:23" ht="15.5" x14ac:dyDescent="0.35">
      <c r="C212"/>
      <c r="I212" s="22">
        <v>0</v>
      </c>
      <c r="J212" s="24" t="s">
        <v>1744</v>
      </c>
      <c r="W212"/>
    </row>
    <row r="213" spans="3:23" ht="15.5" x14ac:dyDescent="0.35">
      <c r="C213"/>
      <c r="I213" s="22">
        <v>0</v>
      </c>
      <c r="J213" s="24" t="s">
        <v>1744</v>
      </c>
      <c r="W213"/>
    </row>
    <row r="214" spans="3:23" ht="15.5" x14ac:dyDescent="0.35">
      <c r="C214"/>
      <c r="I214" s="22">
        <v>0</v>
      </c>
      <c r="J214" s="24" t="s">
        <v>1744</v>
      </c>
      <c r="W214"/>
    </row>
    <row r="215" spans="3:23" ht="15.5" x14ac:dyDescent="0.35">
      <c r="C215"/>
      <c r="I215" s="22">
        <v>0</v>
      </c>
      <c r="J215" s="24" t="s">
        <v>1744</v>
      </c>
      <c r="W215"/>
    </row>
    <row r="216" spans="3:23" ht="15.5" x14ac:dyDescent="0.35">
      <c r="C216"/>
      <c r="I216" s="22">
        <v>0</v>
      </c>
      <c r="J216" s="24" t="s">
        <v>1744</v>
      </c>
      <c r="W216"/>
    </row>
    <row r="217" spans="3:23" ht="15.5" x14ac:dyDescent="0.35">
      <c r="C217"/>
      <c r="I217" s="22">
        <v>0</v>
      </c>
      <c r="J217" s="24" t="s">
        <v>1744</v>
      </c>
      <c r="W217"/>
    </row>
    <row r="218" spans="3:23" ht="15.5" x14ac:dyDescent="0.35">
      <c r="C218"/>
      <c r="I218" s="22">
        <v>0</v>
      </c>
      <c r="J218" s="24" t="s">
        <v>1744</v>
      </c>
      <c r="W218"/>
    </row>
    <row r="219" spans="3:23" ht="15.5" x14ac:dyDescent="0.35">
      <c r="C219"/>
      <c r="I219" s="22">
        <v>0</v>
      </c>
      <c r="J219" s="24" t="s">
        <v>1744</v>
      </c>
      <c r="W219"/>
    </row>
    <row r="220" spans="3:23" ht="15.5" x14ac:dyDescent="0.35">
      <c r="C220"/>
      <c r="I220" s="22">
        <v>0</v>
      </c>
      <c r="J220" s="24" t="s">
        <v>1744</v>
      </c>
      <c r="W220"/>
    </row>
    <row r="221" spans="3:23" ht="15.5" x14ac:dyDescent="0.35">
      <c r="C221"/>
      <c r="I221" s="22">
        <v>0</v>
      </c>
      <c r="J221" s="24" t="s">
        <v>1744</v>
      </c>
      <c r="W221"/>
    </row>
    <row r="222" spans="3:23" ht="15.5" x14ac:dyDescent="0.35">
      <c r="C222"/>
      <c r="I222" s="22">
        <v>0</v>
      </c>
      <c r="J222" s="24" t="s">
        <v>1744</v>
      </c>
      <c r="W222"/>
    </row>
    <row r="223" spans="3:23" ht="15.5" x14ac:dyDescent="0.35">
      <c r="C223"/>
      <c r="I223" s="22">
        <v>0</v>
      </c>
      <c r="J223" s="24" t="s">
        <v>1744</v>
      </c>
      <c r="W223"/>
    </row>
    <row r="224" spans="3:23" ht="15.5" x14ac:dyDescent="0.35">
      <c r="C224"/>
      <c r="I224" s="22">
        <v>0</v>
      </c>
      <c r="J224" s="24" t="s">
        <v>1744</v>
      </c>
      <c r="W224"/>
    </row>
    <row r="225" spans="3:23" ht="15.5" x14ac:dyDescent="0.35">
      <c r="C225"/>
      <c r="I225" s="22">
        <v>0</v>
      </c>
      <c r="J225" s="24" t="s">
        <v>1744</v>
      </c>
      <c r="W225"/>
    </row>
    <row r="226" spans="3:23" ht="15.5" x14ac:dyDescent="0.35">
      <c r="C226"/>
      <c r="I226" s="22">
        <v>0</v>
      </c>
      <c r="J226" s="24" t="s">
        <v>1744</v>
      </c>
      <c r="W226"/>
    </row>
    <row r="227" spans="3:23" ht="15.5" x14ac:dyDescent="0.35">
      <c r="C227"/>
      <c r="I227" s="22">
        <v>0</v>
      </c>
      <c r="J227" s="24" t="s">
        <v>1744</v>
      </c>
      <c r="W227"/>
    </row>
    <row r="228" spans="3:23" ht="15.5" x14ac:dyDescent="0.35">
      <c r="C228"/>
      <c r="I228" s="22">
        <v>0</v>
      </c>
      <c r="J228" s="24" t="s">
        <v>1744</v>
      </c>
      <c r="W228"/>
    </row>
    <row r="229" spans="3:23" ht="15.5" x14ac:dyDescent="0.35">
      <c r="C229"/>
      <c r="I229" s="22">
        <v>0</v>
      </c>
      <c r="J229" s="24" t="s">
        <v>1744</v>
      </c>
      <c r="W229"/>
    </row>
    <row r="230" spans="3:23" ht="15.5" x14ac:dyDescent="0.35">
      <c r="C230"/>
      <c r="I230" s="22">
        <v>0</v>
      </c>
      <c r="J230" s="24" t="s">
        <v>1744</v>
      </c>
      <c r="W230"/>
    </row>
    <row r="231" spans="3:23" ht="15.5" x14ac:dyDescent="0.35">
      <c r="C231"/>
      <c r="I231" s="22">
        <v>0</v>
      </c>
      <c r="J231" s="24" t="s">
        <v>1744</v>
      </c>
      <c r="W231"/>
    </row>
    <row r="232" spans="3:23" ht="15.5" x14ac:dyDescent="0.35">
      <c r="C232"/>
      <c r="I232" s="22">
        <v>0</v>
      </c>
      <c r="J232" s="24" t="s">
        <v>1744</v>
      </c>
      <c r="W232"/>
    </row>
    <row r="233" spans="3:23" ht="15.5" x14ac:dyDescent="0.35">
      <c r="C233"/>
      <c r="I233" s="22">
        <v>0</v>
      </c>
      <c r="J233" s="24" t="s">
        <v>1744</v>
      </c>
      <c r="W233"/>
    </row>
    <row r="234" spans="3:23" ht="15.5" x14ac:dyDescent="0.35">
      <c r="C234"/>
      <c r="I234" s="22">
        <v>0</v>
      </c>
      <c r="J234" s="24" t="s">
        <v>1744</v>
      </c>
      <c r="W234"/>
    </row>
    <row r="235" spans="3:23" ht="15.5" x14ac:dyDescent="0.35">
      <c r="C235"/>
      <c r="I235" s="22">
        <v>0</v>
      </c>
      <c r="J235" s="24" t="s">
        <v>1744</v>
      </c>
      <c r="W235"/>
    </row>
    <row r="236" spans="3:23" ht="15.5" x14ac:dyDescent="0.35">
      <c r="C236"/>
      <c r="I236" s="22">
        <v>0</v>
      </c>
      <c r="J236" s="24" t="s">
        <v>1744</v>
      </c>
      <c r="W236"/>
    </row>
    <row r="237" spans="3:23" ht="15.5" x14ac:dyDescent="0.35">
      <c r="C237"/>
      <c r="I237" s="22">
        <v>0</v>
      </c>
      <c r="J237" s="24" t="s">
        <v>1744</v>
      </c>
      <c r="W237"/>
    </row>
    <row r="238" spans="3:23" ht="15.5" x14ac:dyDescent="0.35">
      <c r="C238"/>
      <c r="I238" s="22">
        <v>0</v>
      </c>
      <c r="J238" s="24" t="s">
        <v>1744</v>
      </c>
      <c r="W238"/>
    </row>
    <row r="239" spans="3:23" ht="15.5" x14ac:dyDescent="0.35">
      <c r="C239"/>
      <c r="I239" s="22">
        <v>0</v>
      </c>
      <c r="J239" s="24" t="s">
        <v>1744</v>
      </c>
      <c r="W239"/>
    </row>
    <row r="240" spans="3:23" ht="15.5" x14ac:dyDescent="0.35">
      <c r="C240"/>
      <c r="I240" s="22">
        <v>0</v>
      </c>
      <c r="J240" s="24" t="s">
        <v>1744</v>
      </c>
      <c r="W240"/>
    </row>
    <row r="241" spans="3:23" ht="15.5" x14ac:dyDescent="0.35">
      <c r="C241"/>
      <c r="I241" s="22">
        <v>0</v>
      </c>
      <c r="J241" s="24" t="s">
        <v>1744</v>
      </c>
      <c r="W241"/>
    </row>
    <row r="242" spans="3:23" ht="15.5" x14ac:dyDescent="0.35">
      <c r="U242"/>
    </row>
    <row r="243" spans="3:23" ht="15.5" x14ac:dyDescent="0.35">
      <c r="U243"/>
    </row>
    <row r="244" spans="3:23" ht="15.5" x14ac:dyDescent="0.35">
      <c r="U244"/>
    </row>
    <row r="276" spans="5:5" ht="15.5" x14ac:dyDescent="0.35">
      <c r="E276"/>
    </row>
    <row r="277" spans="5:5" ht="15.5" x14ac:dyDescent="0.35">
      <c r="E277"/>
    </row>
    <row r="278" spans="5:5" ht="15.5" x14ac:dyDescent="0.35">
      <c r="E278"/>
    </row>
    <row r="279" spans="5:5" ht="15.5" x14ac:dyDescent="0.35">
      <c r="E279"/>
    </row>
    <row r="280" spans="5:5" ht="15.5" x14ac:dyDescent="0.35">
      <c r="E280"/>
    </row>
    <row r="281" spans="5:5" ht="15.5" x14ac:dyDescent="0.35">
      <c r="E281"/>
    </row>
    <row r="282" spans="5:5" ht="15.5" x14ac:dyDescent="0.35">
      <c r="E282"/>
    </row>
    <row r="283" spans="5:5" ht="15.5" x14ac:dyDescent="0.35">
      <c r="E283"/>
    </row>
    <row r="284" spans="5:5" ht="15.5" x14ac:dyDescent="0.35">
      <c r="E284"/>
    </row>
    <row r="285" spans="5:5" ht="15.5" x14ac:dyDescent="0.35">
      <c r="E285"/>
    </row>
    <row r="286" spans="5:5" ht="15.5" x14ac:dyDescent="0.35">
      <c r="E286"/>
    </row>
    <row r="287" spans="5:5" ht="15.5" x14ac:dyDescent="0.35">
      <c r="E287"/>
    </row>
    <row r="288" spans="5:5" ht="15.5" x14ac:dyDescent="0.35">
      <c r="E288"/>
    </row>
    <row r="289" spans="5:5" ht="15.5" x14ac:dyDescent="0.35">
      <c r="E289"/>
    </row>
    <row r="290" spans="5:5" ht="15.5" x14ac:dyDescent="0.35">
      <c r="E290"/>
    </row>
    <row r="291" spans="5:5" ht="15.5" x14ac:dyDescent="0.35">
      <c r="E291"/>
    </row>
    <row r="292" spans="5:5" ht="15.5" x14ac:dyDescent="0.35">
      <c r="E292"/>
    </row>
    <row r="293" spans="5:5" ht="15.5" x14ac:dyDescent="0.35">
      <c r="E293"/>
    </row>
    <row r="294" spans="5:5" ht="15.5" x14ac:dyDescent="0.35">
      <c r="E294"/>
    </row>
    <row r="295" spans="5:5" ht="15.5" x14ac:dyDescent="0.35">
      <c r="E295"/>
    </row>
    <row r="296" spans="5:5" ht="15.5" x14ac:dyDescent="0.35">
      <c r="E296"/>
    </row>
    <row r="297" spans="5:5" ht="15.5" x14ac:dyDescent="0.35">
      <c r="E297"/>
    </row>
    <row r="298" spans="5:5" ht="15.5" x14ac:dyDescent="0.35">
      <c r="E298"/>
    </row>
    <row r="299" spans="5:5" ht="15.5" x14ac:dyDescent="0.35">
      <c r="E299"/>
    </row>
    <row r="300" spans="5:5" ht="15.5" x14ac:dyDescent="0.35">
      <c r="E300"/>
    </row>
    <row r="301" spans="5:5" ht="15.5" x14ac:dyDescent="0.35">
      <c r="E301"/>
    </row>
    <row r="302" spans="5:5" ht="15.5" x14ac:dyDescent="0.35">
      <c r="E302"/>
    </row>
    <row r="303" spans="5:5" ht="15.5" x14ac:dyDescent="0.35">
      <c r="E303"/>
    </row>
    <row r="304" spans="5:5" ht="15.5" x14ac:dyDescent="0.35">
      <c r="E304"/>
    </row>
    <row r="305" spans="5:5" ht="15.5" x14ac:dyDescent="0.35">
      <c r="E305"/>
    </row>
    <row r="306" spans="5:5" ht="15.5" x14ac:dyDescent="0.35">
      <c r="E306"/>
    </row>
    <row r="307" spans="5:5" ht="15.5" x14ac:dyDescent="0.35">
      <c r="E307"/>
    </row>
    <row r="308" spans="5:5" ht="15.5" x14ac:dyDescent="0.35">
      <c r="E308"/>
    </row>
    <row r="309" spans="5:5" ht="15.5" x14ac:dyDescent="0.35">
      <c r="E309"/>
    </row>
    <row r="310" spans="5:5" ht="15.5" x14ac:dyDescent="0.35">
      <c r="E310"/>
    </row>
    <row r="311" spans="5:5" ht="15.5" x14ac:dyDescent="0.35">
      <c r="E311"/>
    </row>
    <row r="312" spans="5:5" ht="15.5" x14ac:dyDescent="0.35">
      <c r="E312"/>
    </row>
    <row r="313" spans="5:5" ht="15.5" x14ac:dyDescent="0.35">
      <c r="E313"/>
    </row>
    <row r="314" spans="5:5" ht="15.5" x14ac:dyDescent="0.35">
      <c r="E314"/>
    </row>
    <row r="315" spans="5:5" ht="15.5" x14ac:dyDescent="0.35">
      <c r="E315"/>
    </row>
    <row r="316" spans="5:5" ht="15.5" x14ac:dyDescent="0.35">
      <c r="E316"/>
    </row>
    <row r="317" spans="5:5" ht="15.5" x14ac:dyDescent="0.35">
      <c r="E317"/>
    </row>
    <row r="318" spans="5:5" ht="15.5" x14ac:dyDescent="0.35">
      <c r="E318"/>
    </row>
    <row r="319" spans="5:5" ht="15.5" x14ac:dyDescent="0.35">
      <c r="E319"/>
    </row>
    <row r="320" spans="5:5" ht="15.5" x14ac:dyDescent="0.35">
      <c r="E320"/>
    </row>
    <row r="321" spans="5:5" ht="15.5" x14ac:dyDescent="0.35">
      <c r="E321"/>
    </row>
    <row r="322" spans="5:5" ht="15.5" x14ac:dyDescent="0.35">
      <c r="E322"/>
    </row>
    <row r="323" spans="5:5" ht="15.5" x14ac:dyDescent="0.35">
      <c r="E323"/>
    </row>
    <row r="324" spans="5:5" ht="15.5" x14ac:dyDescent="0.35">
      <c r="E324"/>
    </row>
    <row r="325" spans="5:5" ht="15.5" x14ac:dyDescent="0.35">
      <c r="E325"/>
    </row>
    <row r="326" spans="5:5" ht="15.5" x14ac:dyDescent="0.35">
      <c r="E326"/>
    </row>
    <row r="327" spans="5:5" ht="15.5" x14ac:dyDescent="0.35">
      <c r="E327"/>
    </row>
    <row r="328" spans="5:5" ht="15.5" x14ac:dyDescent="0.35">
      <c r="E328"/>
    </row>
    <row r="329" spans="5:5" ht="15.5" x14ac:dyDescent="0.35">
      <c r="E329"/>
    </row>
    <row r="330" spans="5:5" ht="15.5" x14ac:dyDescent="0.35">
      <c r="E330"/>
    </row>
    <row r="331" spans="5:5" ht="15.5" x14ac:dyDescent="0.35">
      <c r="E331"/>
    </row>
    <row r="332" spans="5:5" ht="15.5" x14ac:dyDescent="0.35">
      <c r="E332"/>
    </row>
    <row r="333" spans="5:5" ht="15.5" x14ac:dyDescent="0.35">
      <c r="E333"/>
    </row>
    <row r="334" spans="5:5" ht="15.5" x14ac:dyDescent="0.35">
      <c r="E334"/>
    </row>
    <row r="335" spans="5:5" ht="15.5" x14ac:dyDescent="0.35">
      <c r="E335"/>
    </row>
    <row r="336" spans="5:5" ht="15.5" x14ac:dyDescent="0.35">
      <c r="E336"/>
    </row>
    <row r="337" spans="5:5" ht="15.5" x14ac:dyDescent="0.35">
      <c r="E337"/>
    </row>
    <row r="338" spans="5:5" ht="15.5" x14ac:dyDescent="0.35">
      <c r="E338"/>
    </row>
    <row r="339" spans="5:5" ht="15.5" x14ac:dyDescent="0.35">
      <c r="E339"/>
    </row>
    <row r="340" spans="5:5" ht="15.5" x14ac:dyDescent="0.35">
      <c r="E340"/>
    </row>
    <row r="341" spans="5:5" ht="15.5" x14ac:dyDescent="0.35">
      <c r="E341"/>
    </row>
    <row r="342" spans="5:5" ht="15.5" x14ac:dyDescent="0.35">
      <c r="E342"/>
    </row>
    <row r="343" spans="5:5" ht="15.5" x14ac:dyDescent="0.35">
      <c r="E343"/>
    </row>
    <row r="344" spans="5:5" ht="15.5" x14ac:dyDescent="0.35">
      <c r="E344"/>
    </row>
    <row r="345" spans="5:5" ht="15.5" x14ac:dyDescent="0.35">
      <c r="E345"/>
    </row>
    <row r="346" spans="5:5" ht="15.5" x14ac:dyDescent="0.35">
      <c r="E346"/>
    </row>
    <row r="347" spans="5:5" ht="15.5" x14ac:dyDescent="0.35">
      <c r="E347"/>
    </row>
    <row r="348" spans="5:5" ht="15.5" x14ac:dyDescent="0.35">
      <c r="E348"/>
    </row>
    <row r="349" spans="5:5" ht="15.5" x14ac:dyDescent="0.35">
      <c r="E349"/>
    </row>
    <row r="350" spans="5:5" ht="15.5" x14ac:dyDescent="0.35">
      <c r="E350"/>
    </row>
    <row r="351" spans="5:5" ht="15.5" x14ac:dyDescent="0.35">
      <c r="E351"/>
    </row>
    <row r="352" spans="5:5" ht="15.5" x14ac:dyDescent="0.35">
      <c r="E352"/>
    </row>
    <row r="353" spans="5:5" ht="15.5" x14ac:dyDescent="0.35">
      <c r="E353"/>
    </row>
    <row r="354" spans="5:5" ht="15.5" x14ac:dyDescent="0.35">
      <c r="E354"/>
    </row>
    <row r="355" spans="5:5" ht="15.5" x14ac:dyDescent="0.35">
      <c r="E355"/>
    </row>
    <row r="356" spans="5:5" ht="15.5" x14ac:dyDescent="0.35">
      <c r="E356"/>
    </row>
    <row r="357" spans="5:5" ht="15.5" x14ac:dyDescent="0.35">
      <c r="E357"/>
    </row>
    <row r="358" spans="5:5" ht="15.5" x14ac:dyDescent="0.35">
      <c r="E358"/>
    </row>
    <row r="359" spans="5:5" ht="15.5" x14ac:dyDescent="0.35">
      <c r="E359"/>
    </row>
    <row r="360" spans="5:5" ht="15.5" x14ac:dyDescent="0.35">
      <c r="E360"/>
    </row>
    <row r="361" spans="5:5" ht="15.5" x14ac:dyDescent="0.35">
      <c r="E361"/>
    </row>
    <row r="362" spans="5:5" ht="15.5" x14ac:dyDescent="0.35">
      <c r="E362"/>
    </row>
    <row r="363" spans="5:5" ht="15.5" x14ac:dyDescent="0.35">
      <c r="E363"/>
    </row>
    <row r="364" spans="5:5" ht="15.5" x14ac:dyDescent="0.35">
      <c r="E364"/>
    </row>
    <row r="365" spans="5:5" ht="15.5" x14ac:dyDescent="0.35">
      <c r="E365"/>
    </row>
    <row r="366" spans="5:5" ht="15.5" x14ac:dyDescent="0.35">
      <c r="E366"/>
    </row>
    <row r="367" spans="5:5" ht="15.5" x14ac:dyDescent="0.35">
      <c r="E367"/>
    </row>
    <row r="368" spans="5:5" ht="15.5" x14ac:dyDescent="0.35">
      <c r="E368"/>
    </row>
    <row r="369" spans="5:5" ht="15.5" x14ac:dyDescent="0.35">
      <c r="E369"/>
    </row>
    <row r="370" spans="5:5" ht="15.5" x14ac:dyDescent="0.35">
      <c r="E370"/>
    </row>
    <row r="371" spans="5:5" ht="15.5" x14ac:dyDescent="0.35">
      <c r="E371"/>
    </row>
    <row r="372" spans="5:5" ht="15.5" x14ac:dyDescent="0.35">
      <c r="E372"/>
    </row>
    <row r="373" spans="5:5" ht="15.5" x14ac:dyDescent="0.35">
      <c r="E373"/>
    </row>
    <row r="374" spans="5:5" ht="15.5" x14ac:dyDescent="0.35">
      <c r="E374"/>
    </row>
    <row r="375" spans="5:5" ht="15.5" x14ac:dyDescent="0.35">
      <c r="E375"/>
    </row>
    <row r="376" spans="5:5" ht="15.5" x14ac:dyDescent="0.35">
      <c r="E376"/>
    </row>
    <row r="377" spans="5:5" ht="15.5" x14ac:dyDescent="0.35">
      <c r="E377"/>
    </row>
    <row r="378" spans="5:5" ht="15.5" x14ac:dyDescent="0.35">
      <c r="E378"/>
    </row>
    <row r="379" spans="5:5" ht="15.5" x14ac:dyDescent="0.35">
      <c r="E379"/>
    </row>
    <row r="380" spans="5:5" ht="15.5" x14ac:dyDescent="0.35">
      <c r="E380"/>
    </row>
    <row r="381" spans="5:5" ht="15.5" x14ac:dyDescent="0.35">
      <c r="E381"/>
    </row>
    <row r="382" spans="5:5" ht="15.5" x14ac:dyDescent="0.35">
      <c r="E382"/>
    </row>
    <row r="383" spans="5:5" ht="15.5" x14ac:dyDescent="0.35">
      <c r="E383"/>
    </row>
    <row r="384" spans="5:5" ht="15.5" x14ac:dyDescent="0.35">
      <c r="E384"/>
    </row>
    <row r="385" spans="5:5" ht="15.5" x14ac:dyDescent="0.35">
      <c r="E385"/>
    </row>
    <row r="386" spans="5:5" ht="15.5" x14ac:dyDescent="0.35">
      <c r="E386"/>
    </row>
    <row r="387" spans="5:5" ht="15.5" x14ac:dyDescent="0.35">
      <c r="E387"/>
    </row>
    <row r="388" spans="5:5" ht="15.5" x14ac:dyDescent="0.35">
      <c r="E388"/>
    </row>
    <row r="389" spans="5:5" ht="15.5" x14ac:dyDescent="0.35">
      <c r="E389"/>
    </row>
    <row r="390" spans="5:5" ht="15.5" x14ac:dyDescent="0.35">
      <c r="E390"/>
    </row>
    <row r="391" spans="5:5" ht="15.5" x14ac:dyDescent="0.35">
      <c r="E391"/>
    </row>
    <row r="392" spans="5:5" ht="15.5" x14ac:dyDescent="0.35">
      <c r="E392"/>
    </row>
    <row r="393" spans="5:5" ht="15.5" x14ac:dyDescent="0.35">
      <c r="E393"/>
    </row>
    <row r="394" spans="5:5" ht="15.5" x14ac:dyDescent="0.35">
      <c r="E394"/>
    </row>
    <row r="395" spans="5:5" ht="15.5" x14ac:dyDescent="0.35">
      <c r="E395"/>
    </row>
    <row r="396" spans="5:5" ht="15.5" x14ac:dyDescent="0.35">
      <c r="E396"/>
    </row>
    <row r="397" spans="5:5" ht="15.5" x14ac:dyDescent="0.35">
      <c r="E397"/>
    </row>
    <row r="398" spans="5:5" ht="15.5" x14ac:dyDescent="0.35">
      <c r="E398"/>
    </row>
    <row r="399" spans="5:5" ht="15.5" x14ac:dyDescent="0.35">
      <c r="E399"/>
    </row>
    <row r="400" spans="5:5" ht="15.5" x14ac:dyDescent="0.35">
      <c r="E400"/>
    </row>
    <row r="401" spans="5:5" ht="15.5" x14ac:dyDescent="0.35">
      <c r="E401"/>
    </row>
    <row r="402" spans="5:5" ht="15.5" x14ac:dyDescent="0.35">
      <c r="E402"/>
    </row>
    <row r="403" spans="5:5" ht="15.5" x14ac:dyDescent="0.35">
      <c r="E403"/>
    </row>
    <row r="404" spans="5:5" ht="15.5" x14ac:dyDescent="0.35">
      <c r="E404"/>
    </row>
    <row r="405" spans="5:5" ht="15.5" x14ac:dyDescent="0.35">
      <c r="E405"/>
    </row>
    <row r="406" spans="5:5" ht="15.5" x14ac:dyDescent="0.35">
      <c r="E406"/>
    </row>
    <row r="407" spans="5:5" ht="15.5" x14ac:dyDescent="0.35">
      <c r="E407"/>
    </row>
    <row r="408" spans="5:5" ht="15.5" x14ac:dyDescent="0.35">
      <c r="E408"/>
    </row>
    <row r="409" spans="5:5" ht="15.5" x14ac:dyDescent="0.35">
      <c r="E409"/>
    </row>
    <row r="410" spans="5:5" ht="15.5" x14ac:dyDescent="0.35">
      <c r="E410"/>
    </row>
    <row r="411" spans="5:5" ht="15.5" x14ac:dyDescent="0.35">
      <c r="E411"/>
    </row>
    <row r="412" spans="5:5" ht="15.5" x14ac:dyDescent="0.35">
      <c r="E412"/>
    </row>
    <row r="413" spans="5:5" ht="15.5" x14ac:dyDescent="0.35">
      <c r="E413"/>
    </row>
    <row r="414" spans="5:5" ht="15.5" x14ac:dyDescent="0.35">
      <c r="E414"/>
    </row>
    <row r="415" spans="5:5" ht="15.5" x14ac:dyDescent="0.35">
      <c r="E415"/>
    </row>
    <row r="416" spans="5:5" ht="15.5" x14ac:dyDescent="0.35">
      <c r="E416"/>
    </row>
    <row r="417" spans="5:5" ht="15.5" x14ac:dyDescent="0.35">
      <c r="E417"/>
    </row>
    <row r="418" spans="5:5" ht="15.5" x14ac:dyDescent="0.35">
      <c r="E418"/>
    </row>
    <row r="419" spans="5:5" ht="15.5" x14ac:dyDescent="0.35">
      <c r="E419"/>
    </row>
    <row r="420" spans="5:5" ht="15.5" x14ac:dyDescent="0.35">
      <c r="E420"/>
    </row>
    <row r="421" spans="5:5" ht="15.5" x14ac:dyDescent="0.35">
      <c r="E421"/>
    </row>
    <row r="422" spans="5:5" ht="15.5" x14ac:dyDescent="0.35">
      <c r="E422"/>
    </row>
    <row r="423" spans="5:5" ht="15.5" x14ac:dyDescent="0.35">
      <c r="E423"/>
    </row>
    <row r="424" spans="5:5" ht="15.5" x14ac:dyDescent="0.35">
      <c r="E424"/>
    </row>
    <row r="425" spans="5:5" ht="15.5" x14ac:dyDescent="0.35">
      <c r="E425"/>
    </row>
    <row r="426" spans="5:5" ht="15.5" x14ac:dyDescent="0.35">
      <c r="E426"/>
    </row>
    <row r="427" spans="5:5" ht="15.5" x14ac:dyDescent="0.35">
      <c r="E427"/>
    </row>
    <row r="428" spans="5:5" ht="15.5" x14ac:dyDescent="0.35">
      <c r="E428"/>
    </row>
    <row r="429" spans="5:5" ht="15.5" x14ac:dyDescent="0.35">
      <c r="E429"/>
    </row>
    <row r="430" spans="5:5" ht="15.5" x14ac:dyDescent="0.35">
      <c r="E430"/>
    </row>
    <row r="431" spans="5:5" ht="15.5" x14ac:dyDescent="0.35">
      <c r="E431"/>
    </row>
    <row r="432" spans="5:5" ht="15.5" x14ac:dyDescent="0.35">
      <c r="E432"/>
    </row>
    <row r="433" spans="5:5" ht="15.5" x14ac:dyDescent="0.35">
      <c r="E433"/>
    </row>
    <row r="434" spans="5:5" ht="15.5" x14ac:dyDescent="0.35">
      <c r="E434"/>
    </row>
    <row r="435" spans="5:5" ht="15.5" x14ac:dyDescent="0.35">
      <c r="E435"/>
    </row>
    <row r="436" spans="5:5" ht="15.5" x14ac:dyDescent="0.35">
      <c r="E436"/>
    </row>
    <row r="437" spans="5:5" ht="15.5" x14ac:dyDescent="0.35">
      <c r="E437"/>
    </row>
    <row r="438" spans="5:5" ht="15.5" x14ac:dyDescent="0.35">
      <c r="E438"/>
    </row>
    <row r="439" spans="5:5" ht="15.5" x14ac:dyDescent="0.35">
      <c r="E439"/>
    </row>
    <row r="440" spans="5:5" ht="15.5" x14ac:dyDescent="0.35">
      <c r="E440"/>
    </row>
    <row r="441" spans="5:5" ht="15.5" x14ac:dyDescent="0.35">
      <c r="E441"/>
    </row>
    <row r="442" spans="5:5" ht="15.5" x14ac:dyDescent="0.35">
      <c r="E442"/>
    </row>
    <row r="443" spans="5:5" ht="15.5" x14ac:dyDescent="0.35">
      <c r="E443"/>
    </row>
    <row r="444" spans="5:5" ht="15.5" x14ac:dyDescent="0.35">
      <c r="E444"/>
    </row>
    <row r="445" spans="5:5" ht="15.5" x14ac:dyDescent="0.35">
      <c r="E445"/>
    </row>
    <row r="446" spans="5:5" ht="15.5" x14ac:dyDescent="0.35">
      <c r="E446"/>
    </row>
    <row r="447" spans="5:5" ht="15.5" x14ac:dyDescent="0.35">
      <c r="E447"/>
    </row>
    <row r="448" spans="5:5" ht="15.5" x14ac:dyDescent="0.35">
      <c r="E448"/>
    </row>
    <row r="449" spans="5:5" ht="15.5" x14ac:dyDescent="0.35">
      <c r="E449"/>
    </row>
    <row r="450" spans="5:5" ht="15.5" x14ac:dyDescent="0.35">
      <c r="E450"/>
    </row>
    <row r="451" spans="5:5" ht="15.5" x14ac:dyDescent="0.35">
      <c r="E451"/>
    </row>
    <row r="452" spans="5:5" ht="15.5" x14ac:dyDescent="0.35">
      <c r="E452"/>
    </row>
    <row r="453" spans="5:5" ht="15.5" x14ac:dyDescent="0.35">
      <c r="E453"/>
    </row>
    <row r="454" spans="5:5" ht="15.5" x14ac:dyDescent="0.35">
      <c r="E454"/>
    </row>
    <row r="455" spans="5:5" ht="15.5" x14ac:dyDescent="0.35">
      <c r="E455"/>
    </row>
    <row r="456" spans="5:5" ht="15.5" x14ac:dyDescent="0.35">
      <c r="E456"/>
    </row>
    <row r="457" spans="5:5" ht="15.5" x14ac:dyDescent="0.35">
      <c r="E457"/>
    </row>
    <row r="458" spans="5:5" ht="15.5" x14ac:dyDescent="0.35">
      <c r="E458"/>
    </row>
    <row r="459" spans="5:5" ht="15.5" x14ac:dyDescent="0.35">
      <c r="E459"/>
    </row>
    <row r="460" spans="5:5" ht="15.5" x14ac:dyDescent="0.35">
      <c r="E460"/>
    </row>
    <row r="461" spans="5:5" ht="15.5" x14ac:dyDescent="0.35">
      <c r="E461"/>
    </row>
    <row r="462" spans="5:5" ht="15.5" x14ac:dyDescent="0.35">
      <c r="E462"/>
    </row>
    <row r="463" spans="5:5" ht="15.5" x14ac:dyDescent="0.35">
      <c r="E463"/>
    </row>
    <row r="464" spans="5:5" ht="15.5" x14ac:dyDescent="0.35">
      <c r="E464"/>
    </row>
    <row r="465" spans="5:5" ht="15.5" x14ac:dyDescent="0.35">
      <c r="E465"/>
    </row>
    <row r="466" spans="5:5" ht="15.5" x14ac:dyDescent="0.35">
      <c r="E466"/>
    </row>
    <row r="467" spans="5:5" ht="15.5" x14ac:dyDescent="0.35">
      <c r="E467"/>
    </row>
    <row r="468" spans="5:5" ht="15.5" x14ac:dyDescent="0.35">
      <c r="E468"/>
    </row>
    <row r="469" spans="5:5" ht="15.5" x14ac:dyDescent="0.35">
      <c r="E469"/>
    </row>
    <row r="470" spans="5:5" ht="15.5" x14ac:dyDescent="0.35">
      <c r="E470"/>
    </row>
    <row r="471" spans="5:5" ht="15.5" x14ac:dyDescent="0.35">
      <c r="E471"/>
    </row>
    <row r="472" spans="5:5" ht="15.5" x14ac:dyDescent="0.35">
      <c r="E472"/>
    </row>
    <row r="473" spans="5:5" ht="15.5" x14ac:dyDescent="0.35">
      <c r="E473"/>
    </row>
    <row r="474" spans="5:5" ht="15.5" x14ac:dyDescent="0.35">
      <c r="E474"/>
    </row>
    <row r="475" spans="5:5" ht="15.5" x14ac:dyDescent="0.35">
      <c r="E475"/>
    </row>
    <row r="476" spans="5:5" ht="15.5" x14ac:dyDescent="0.35">
      <c r="E476"/>
    </row>
    <row r="477" spans="5:5" ht="15.5" x14ac:dyDescent="0.35">
      <c r="E477"/>
    </row>
    <row r="478" spans="5:5" ht="15.5" x14ac:dyDescent="0.35">
      <c r="E478"/>
    </row>
    <row r="479" spans="5:5" ht="15.5" x14ac:dyDescent="0.35">
      <c r="E479"/>
    </row>
    <row r="480" spans="5:5" ht="15.5" x14ac:dyDescent="0.35">
      <c r="E480"/>
    </row>
    <row r="481" spans="5:5" ht="15.5" x14ac:dyDescent="0.35">
      <c r="E481"/>
    </row>
    <row r="482" spans="5:5" ht="15.5" x14ac:dyDescent="0.35">
      <c r="E482"/>
    </row>
    <row r="483" spans="5:5" ht="15.5" x14ac:dyDescent="0.35">
      <c r="E483"/>
    </row>
    <row r="484" spans="5:5" ht="15.5" x14ac:dyDescent="0.35">
      <c r="E484"/>
    </row>
  </sheetData>
  <autoFilter ref="A1:U241" xr:uid="{93460327-4CFD-4DC0-B079-3681C8B326A7}"/>
  <conditionalFormatting sqref="C1:C1048576">
    <cfRule type="duplicateValues" dxfId="1" priority="1"/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FICHIER CHRONOMETREUR </vt:lpstr>
      <vt:lpstr>BASE</vt:lpstr>
      <vt:lpstr>equipe F</vt:lpstr>
      <vt:lpstr>equipe H</vt:lpstr>
      <vt:lpstr>F indiv</vt:lpstr>
      <vt:lpstr>M indiv </vt:lpstr>
      <vt:lpstr>SCRATCH</vt:lpstr>
      <vt:lpstr>Entreprise</vt:lpstr>
      <vt:lpstr>Résultats</vt:lpstr>
      <vt:lpstr>Rank Entité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VILLA</dc:creator>
  <cp:keywords/>
  <dc:description/>
  <cp:lastModifiedBy>GELY Jonathan [CERA]</cp:lastModifiedBy>
  <cp:revision/>
  <dcterms:created xsi:type="dcterms:W3CDTF">2023-08-29T07:18:18Z</dcterms:created>
  <dcterms:modified xsi:type="dcterms:W3CDTF">2025-10-06T13:14:02Z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8a19f0c-bea1-442e-a475-ed109d9ec508_Enabled">
    <vt:lpwstr>true</vt:lpwstr>
  </property>
  <property fmtid="{D5CDD505-2E9C-101B-9397-08002B2CF9AE}" pid="3" name="MSIP_Label_48a19f0c-bea1-442e-a475-ed109d9ec508_SetDate">
    <vt:lpwstr>2023-09-05T12:12:33Z</vt:lpwstr>
  </property>
  <property fmtid="{D5CDD505-2E9C-101B-9397-08002B2CF9AE}" pid="4" name="MSIP_Label_48a19f0c-bea1-442e-a475-ed109d9ec508_Method">
    <vt:lpwstr>Standard</vt:lpwstr>
  </property>
  <property fmtid="{D5CDD505-2E9C-101B-9397-08002B2CF9AE}" pid="5" name="MSIP_Label_48a19f0c-bea1-442e-a475-ed109d9ec508_Name">
    <vt:lpwstr>48a19f0c-bea1-442e-a475-ed109d9ec508</vt:lpwstr>
  </property>
  <property fmtid="{D5CDD505-2E9C-101B-9397-08002B2CF9AE}" pid="6" name="MSIP_Label_48a19f0c-bea1-442e-a475-ed109d9ec508_SiteId">
    <vt:lpwstr>d5bb6d35-8a82-4329-b49a-5030bd6497ab</vt:lpwstr>
  </property>
  <property fmtid="{D5CDD505-2E9C-101B-9397-08002B2CF9AE}" pid="7" name="MSIP_Label_48a19f0c-bea1-442e-a475-ed109d9ec508_ActionId">
    <vt:lpwstr>43527df8-66ee-40cc-bc0f-7c4e7dffe64a</vt:lpwstr>
  </property>
  <property fmtid="{D5CDD505-2E9C-101B-9397-08002B2CF9AE}" pid="8" name="MSIP_Label_48a19f0c-bea1-442e-a475-ed109d9ec508_ContentBits">
    <vt:lpwstr>0</vt:lpwstr>
  </property>
</Properties>
</file>