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94fc1da3f72df5/GOLF/"/>
    </mc:Choice>
  </mc:AlternateContent>
  <xr:revisionPtr revIDLastSave="18" documentId="8_{FB0747EC-52F6-4E2B-A9DB-86C64FA943C9}" xr6:coauthVersionLast="47" xr6:coauthVersionMax="47" xr10:uidLastSave="{4CF06CE5-5E16-4162-AC0D-FAAA8446EC65}"/>
  <bookViews>
    <workbookView xWindow="-120" yWindow="-120" windowWidth="29040" windowHeight="15720" tabRatio="718" activeTab="2" xr2:uid="{FFB1F46F-3B10-446B-A4E2-6FC04BDCECC2}"/>
  </bookViews>
  <sheets>
    <sheet name="liste joueurs salarié" sheetId="17" r:id="rId1"/>
    <sheet name="BRUT" sheetId="1" r:id="rId2"/>
    <sheet name="NET" sheetId="2" r:id="rId3"/>
    <sheet name=" Femme brut" sheetId="3" r:id="rId4"/>
    <sheet name="Femme net" sheetId="4" r:id="rId5"/>
    <sheet name="Homme brut" sheetId="5" r:id="rId6"/>
    <sheet name="Homme net" sheetId="6" r:id="rId7"/>
    <sheet name="mixte brut" sheetId="18" r:id="rId8"/>
    <sheet name="mixte net" sheetId="13" r:id="rId9"/>
    <sheet name="general brut+net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3" i="18"/>
  <c r="B2" i="18"/>
  <c r="D112" i="6" a="1"/>
  <c r="D112" i="6" s="1"/>
  <c r="D101" i="6" a="1"/>
  <c r="D101" i="6" s="1"/>
  <c r="D100" i="6"/>
  <c r="D99" i="6"/>
  <c r="D94" i="6" a="1"/>
  <c r="D94" i="6" s="1"/>
  <c r="D93" i="6"/>
  <c r="D88" i="6"/>
  <c r="D88" i="6" a="1"/>
  <c r="D82" i="6"/>
  <c r="D82" i="6" a="1"/>
  <c r="D72" i="6"/>
  <c r="D72" i="6" a="1"/>
  <c r="D63" i="6"/>
  <c r="D63" i="6" a="1"/>
  <c r="D54" i="6" a="1"/>
  <c r="D54" i="6" s="1"/>
  <c r="D52" i="6"/>
  <c r="D48" i="6" a="1"/>
  <c r="D48" i="6" s="1"/>
  <c r="D46" i="6" a="1"/>
  <c r="D46" i="6" s="1"/>
  <c r="D39" i="6" a="1"/>
  <c r="D39" i="6" s="1"/>
  <c r="D36" i="6"/>
  <c r="D35" i="6"/>
  <c r="D34" i="6"/>
  <c r="D30" i="6"/>
  <c r="D30" i="6" a="1"/>
  <c r="D28" i="6"/>
  <c r="D28" i="6" a="1"/>
  <c r="D24" i="6" a="1"/>
  <c r="D24" i="6" s="1"/>
  <c r="D19" i="6" a="1"/>
  <c r="D19" i="6" s="1"/>
  <c r="D15" i="6" a="1"/>
  <c r="D15" i="6" s="1"/>
  <c r="D11" i="6"/>
  <c r="D11" i="6" a="1"/>
  <c r="D2" i="6" a="1"/>
  <c r="D2" i="6" s="1"/>
  <c r="F35" i="2" l="1"/>
  <c r="F36" i="2"/>
  <c r="F18" i="2"/>
  <c r="F37" i="1"/>
  <c r="F34" i="1"/>
  <c r="D35" i="16" l="1"/>
  <c r="D19" i="16"/>
  <c r="D17" i="16"/>
  <c r="D13" i="16"/>
  <c r="D12" i="16"/>
  <c r="D10" i="16"/>
  <c r="D9" i="16"/>
  <c r="D48" i="16"/>
  <c r="D14" i="16"/>
  <c r="D5" i="16"/>
  <c r="D1" i="16"/>
  <c r="D21" i="16"/>
  <c r="D25" i="16"/>
  <c r="D30" i="16"/>
  <c r="D37" i="16"/>
  <c r="C29" i="4" l="1"/>
  <c r="F10" i="2"/>
  <c r="F8" i="1"/>
  <c r="C29" i="3" s="1"/>
  <c r="C40" i="18" s="1"/>
  <c r="B45" i="13"/>
  <c r="B44" i="13"/>
  <c r="B43" i="13"/>
  <c r="B41" i="13"/>
  <c r="B38" i="13"/>
  <c r="B39" i="13"/>
  <c r="B35" i="13"/>
  <c r="B36" i="13"/>
  <c r="B33" i="13"/>
  <c r="B32" i="13"/>
  <c r="B31" i="13"/>
  <c r="B29" i="13"/>
  <c r="B28" i="13"/>
  <c r="B26" i="13"/>
  <c r="B23" i="13"/>
  <c r="B24" i="13"/>
  <c r="B20" i="13"/>
  <c r="B21" i="13"/>
  <c r="B18" i="13"/>
  <c r="B17" i="13"/>
  <c r="B15" i="13"/>
  <c r="B13" i="13"/>
  <c r="B9" i="13"/>
  <c r="B8" i="13"/>
  <c r="B5" i="13"/>
  <c r="B7" i="13"/>
  <c r="B4" i="13"/>
  <c r="B2" i="13"/>
  <c r="B46" i="13"/>
  <c r="B42" i="13"/>
  <c r="B40" i="13"/>
  <c r="B37" i="13"/>
  <c r="B34" i="13"/>
  <c r="B30" i="13"/>
  <c r="B27" i="13"/>
  <c r="B25" i="13"/>
  <c r="B22" i="13"/>
  <c r="B19" i="13"/>
  <c r="B14" i="13"/>
  <c r="B16" i="13"/>
  <c r="B11" i="13"/>
  <c r="B12" i="13"/>
  <c r="B10" i="13"/>
  <c r="B3" i="13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2" i="6"/>
  <c r="B5" i="4" l="1"/>
  <c r="B6" i="4"/>
  <c r="B7" i="4"/>
  <c r="B3" i="4"/>
  <c r="B8" i="4"/>
  <c r="B9" i="4"/>
  <c r="B12" i="4"/>
  <c r="B10" i="4"/>
  <c r="B30" i="4"/>
  <c r="B22" i="4"/>
  <c r="B11" i="4"/>
  <c r="B13" i="4"/>
  <c r="B15" i="4"/>
  <c r="B14" i="4"/>
  <c r="B16" i="4"/>
  <c r="B25" i="4"/>
  <c r="B17" i="4"/>
  <c r="B19" i="4"/>
  <c r="B18" i="4"/>
  <c r="B21" i="4"/>
  <c r="B20" i="4"/>
  <c r="B23" i="4"/>
  <c r="B24" i="4"/>
  <c r="B26" i="4"/>
  <c r="B27" i="4"/>
  <c r="B28" i="4"/>
  <c r="B31" i="4"/>
  <c r="B32" i="4"/>
  <c r="B2" i="4"/>
  <c r="B4" i="4"/>
  <c r="B4" i="3"/>
  <c r="B6" i="3"/>
  <c r="B10" i="3"/>
  <c r="B5" i="3"/>
  <c r="B7" i="3"/>
  <c r="B8" i="3"/>
  <c r="B12" i="3"/>
  <c r="B9" i="3"/>
  <c r="B31" i="3"/>
  <c r="B24" i="3"/>
  <c r="B11" i="3"/>
  <c r="B13" i="3"/>
  <c r="B14" i="3"/>
  <c r="B15" i="3"/>
  <c r="B16" i="3"/>
  <c r="B26" i="3"/>
  <c r="B19" i="3"/>
  <c r="B17" i="3"/>
  <c r="B18" i="3"/>
  <c r="B21" i="3"/>
  <c r="B20" i="3"/>
  <c r="B22" i="3"/>
  <c r="B23" i="3"/>
  <c r="B25" i="3"/>
  <c r="B27" i="3"/>
  <c r="B28" i="3"/>
  <c r="B30" i="3"/>
  <c r="B32" i="3"/>
  <c r="B2" i="3"/>
  <c r="B3" i="3"/>
  <c r="C6" i="4" l="1"/>
  <c r="B10" i="5"/>
  <c r="B7" i="5"/>
  <c r="B9" i="5"/>
  <c r="B6" i="5"/>
  <c r="B4" i="5"/>
  <c r="B14" i="5"/>
  <c r="B16" i="5"/>
  <c r="B19" i="5"/>
  <c r="B22" i="5"/>
  <c r="B23" i="5"/>
  <c r="B20" i="5"/>
  <c r="B27" i="5"/>
  <c r="B26" i="5"/>
  <c r="B25" i="5"/>
  <c r="B24" i="5"/>
  <c r="B45" i="5"/>
  <c r="B29" i="5"/>
  <c r="B46" i="5"/>
  <c r="B28" i="5"/>
  <c r="B115" i="5"/>
  <c r="B86" i="5"/>
  <c r="B85" i="5"/>
  <c r="B38" i="5"/>
  <c r="B40" i="5"/>
  <c r="B108" i="5"/>
  <c r="B107" i="5"/>
  <c r="B99" i="5"/>
  <c r="B113" i="5"/>
  <c r="B31" i="5"/>
  <c r="B30" i="5"/>
  <c r="B34" i="5"/>
  <c r="B37" i="5"/>
  <c r="B36" i="5"/>
  <c r="B44" i="5"/>
  <c r="B39" i="5"/>
  <c r="B42" i="5"/>
  <c r="B43" i="5"/>
  <c r="B41" i="5"/>
  <c r="B47" i="5"/>
  <c r="B13" i="5"/>
  <c r="B8" i="5"/>
  <c r="B33" i="5"/>
  <c r="B69" i="5"/>
  <c r="B18" i="5"/>
  <c r="B53" i="5"/>
  <c r="B51" i="5"/>
  <c r="B92" i="5"/>
  <c r="B100" i="5"/>
  <c r="B21" i="5"/>
  <c r="B93" i="5"/>
  <c r="B3" i="5"/>
  <c r="B52" i="5"/>
  <c r="B97" i="5"/>
  <c r="B35" i="5"/>
  <c r="B12" i="5"/>
  <c r="B15" i="5"/>
  <c r="B49" i="5"/>
  <c r="B57" i="5"/>
  <c r="B32" i="5"/>
  <c r="B5" i="5"/>
  <c r="B11" i="5"/>
  <c r="B48" i="5"/>
  <c r="B17" i="5"/>
  <c r="B62" i="5"/>
  <c r="B61" i="5"/>
  <c r="B58" i="5"/>
  <c r="B59" i="5"/>
  <c r="B54" i="5"/>
  <c r="B60" i="5"/>
  <c r="B55" i="5"/>
  <c r="B56" i="5"/>
  <c r="B70" i="5"/>
  <c r="B71" i="5"/>
  <c r="B68" i="5"/>
  <c r="B66" i="5"/>
  <c r="B67" i="5"/>
  <c r="B65" i="5"/>
  <c r="B64" i="5"/>
  <c r="B63" i="5"/>
  <c r="B72" i="5"/>
  <c r="B80" i="5"/>
  <c r="B76" i="5"/>
  <c r="B77" i="5"/>
  <c r="B78" i="5"/>
  <c r="B79" i="5"/>
  <c r="B75" i="5"/>
  <c r="B81" i="5"/>
  <c r="B73" i="5"/>
  <c r="B74" i="5"/>
  <c r="B83" i="5"/>
  <c r="B84" i="5"/>
  <c r="B87" i="5"/>
  <c r="B82" i="5"/>
  <c r="B91" i="5"/>
  <c r="B90" i="5"/>
  <c r="B89" i="5"/>
  <c r="B98" i="5"/>
  <c r="B96" i="5"/>
  <c r="B95" i="5"/>
  <c r="B94" i="5"/>
  <c r="B111" i="5"/>
  <c r="B110" i="5"/>
  <c r="B109" i="5"/>
  <c r="B102" i="5"/>
  <c r="B104" i="5"/>
  <c r="B105" i="5"/>
  <c r="B101" i="5"/>
  <c r="B106" i="5"/>
  <c r="B103" i="5"/>
  <c r="B116" i="5"/>
  <c r="B117" i="5"/>
  <c r="B50" i="5"/>
  <c r="B114" i="5"/>
  <c r="B112" i="5"/>
  <c r="B2" i="5"/>
  <c r="M16" i="1"/>
  <c r="C11" i="5" s="1"/>
  <c r="M25" i="1"/>
  <c r="C3" i="5" s="1"/>
  <c r="M8" i="1"/>
  <c r="C15" i="5" s="1"/>
  <c r="M22" i="1"/>
  <c r="C52" i="5" s="1"/>
  <c r="M2" i="1"/>
  <c r="C113" i="5" s="1"/>
  <c r="M9" i="1"/>
  <c r="C85" i="5" s="1"/>
  <c r="C35" i="18" s="1"/>
  <c r="M28" i="1"/>
  <c r="C21" i="5" s="1"/>
  <c r="M11" i="1"/>
  <c r="C12" i="5" s="1"/>
  <c r="M18" i="1"/>
  <c r="C40" i="5" s="1"/>
  <c r="M7" i="1"/>
  <c r="C49" i="5" s="1"/>
  <c r="C23" i="18" s="1"/>
  <c r="M23" i="1"/>
  <c r="C115" i="5" s="1"/>
  <c r="M4" i="1"/>
  <c r="C17" i="5" s="1"/>
  <c r="C5" i="18" s="1"/>
  <c r="M21" i="1"/>
  <c r="C93" i="5" s="1"/>
  <c r="D93" i="5" s="1"/>
  <c r="M13" i="1"/>
  <c r="C57" i="5" s="1"/>
  <c r="C26" i="18" s="1"/>
  <c r="M27" i="1"/>
  <c r="C46" i="5" s="1"/>
  <c r="M6" i="1"/>
  <c r="C32" i="5" s="1"/>
  <c r="M10" i="1"/>
  <c r="C86" i="5" s="1"/>
  <c r="M19" i="1"/>
  <c r="C97" i="5" s="1"/>
  <c r="M3" i="1"/>
  <c r="C99" i="5" s="1"/>
  <c r="D99" i="5" s="1"/>
  <c r="M24" i="1"/>
  <c r="C50" i="5" s="1"/>
  <c r="M14" i="1"/>
  <c r="C13" i="5" s="1"/>
  <c r="M15" i="1"/>
  <c r="C8" i="5" s="1"/>
  <c r="C2" i="18" s="1"/>
  <c r="M29" i="1"/>
  <c r="C33" i="5" s="1"/>
  <c r="M17" i="1"/>
  <c r="C100" i="5" s="1"/>
  <c r="D100" i="5" s="1"/>
  <c r="M26" i="1"/>
  <c r="C69" i="5" s="1"/>
  <c r="M5" i="1"/>
  <c r="C18" i="5" s="1"/>
  <c r="M20" i="1"/>
  <c r="C92" i="5" s="1"/>
  <c r="C38" i="18" s="1"/>
  <c r="M12" i="1"/>
  <c r="C35" i="5" s="1"/>
  <c r="D35" i="5" s="1"/>
  <c r="F4" i="2"/>
  <c r="C7" i="4" s="1"/>
  <c r="F6" i="2"/>
  <c r="C12" i="4" s="1"/>
  <c r="C14" i="13" s="1"/>
  <c r="F3" i="2"/>
  <c r="C2" i="4" s="1"/>
  <c r="F7" i="2"/>
  <c r="C22" i="4" s="1"/>
  <c r="F5" i="2"/>
  <c r="C25" i="4" s="1"/>
  <c r="F9" i="2"/>
  <c r="F8" i="2"/>
  <c r="C3" i="4" s="1"/>
  <c r="F2" i="2"/>
  <c r="C17" i="4" s="1"/>
  <c r="M116" i="2"/>
  <c r="C112" i="6" s="1"/>
  <c r="M113" i="2"/>
  <c r="C54" i="6" s="1"/>
  <c r="M95" i="2"/>
  <c r="C102" i="6" s="1"/>
  <c r="C44" i="13" s="1"/>
  <c r="M125" i="2"/>
  <c r="C19" i="6" s="1"/>
  <c r="M117" i="2"/>
  <c r="C4" i="6" s="1"/>
  <c r="M105" i="2"/>
  <c r="C20" i="6" s="1"/>
  <c r="C8" i="13" s="1"/>
  <c r="M108" i="2"/>
  <c r="C75" i="6" s="1"/>
  <c r="M102" i="2"/>
  <c r="C65" i="6" s="1"/>
  <c r="M118" i="2"/>
  <c r="C39" i="6" s="1"/>
  <c r="M97" i="2"/>
  <c r="C105" i="6" s="1"/>
  <c r="M129" i="2"/>
  <c r="C22" i="6" s="1"/>
  <c r="M120" i="2"/>
  <c r="C23" i="6" s="1"/>
  <c r="M106" i="2"/>
  <c r="C16" i="6" s="1"/>
  <c r="M119" i="2"/>
  <c r="C78" i="6" s="1"/>
  <c r="M109" i="2"/>
  <c r="C56" i="6" s="1"/>
  <c r="M96" i="2"/>
  <c r="C106" i="6" s="1"/>
  <c r="M99" i="2"/>
  <c r="C42" i="6" s="1"/>
  <c r="M122" i="2"/>
  <c r="C58" i="6" s="1"/>
  <c r="M101" i="2"/>
  <c r="C59" i="6" s="1"/>
  <c r="C26" i="13" s="1"/>
  <c r="M123" i="2"/>
  <c r="C68" i="6" s="1"/>
  <c r="M107" i="2"/>
  <c r="C80" i="6" s="1"/>
  <c r="M104" i="2"/>
  <c r="C87" i="6" s="1"/>
  <c r="C35" i="13" s="1"/>
  <c r="M103" i="2"/>
  <c r="C81" i="6" s="1"/>
  <c r="M114" i="2"/>
  <c r="C60" i="6" s="1"/>
  <c r="M124" i="2"/>
  <c r="C89" i="6" s="1"/>
  <c r="M121" i="2"/>
  <c r="C51" i="6" s="1"/>
  <c r="M112" i="2"/>
  <c r="C26" i="6" s="1"/>
  <c r="M100" i="2"/>
  <c r="C109" i="6" s="1"/>
  <c r="M127" i="2"/>
  <c r="C110" i="6" s="1"/>
  <c r="M115" i="2"/>
  <c r="C29" i="6" s="1"/>
  <c r="M98" i="2"/>
  <c r="C44" i="6" s="1"/>
  <c r="C20" i="13" s="1"/>
  <c r="M111" i="2"/>
  <c r="C71" i="6" s="1"/>
  <c r="M126" i="2"/>
  <c r="C37" i="6" s="1"/>
  <c r="M128" i="2"/>
  <c r="C27" i="6" s="1"/>
  <c r="M110" i="2"/>
  <c r="C63" i="6" s="1"/>
  <c r="C29" i="13" s="1"/>
  <c r="M41" i="2"/>
  <c r="C62" i="6" s="1"/>
  <c r="M50" i="2"/>
  <c r="C10" i="6" s="1"/>
  <c r="M64" i="2"/>
  <c r="C111" i="6" s="1"/>
  <c r="M75" i="2"/>
  <c r="C70" i="6" s="1"/>
  <c r="M60" i="2"/>
  <c r="C91" i="6" s="1"/>
  <c r="M77" i="2"/>
  <c r="C90" i="6" s="1"/>
  <c r="M65" i="2"/>
  <c r="C117" i="6" s="1"/>
  <c r="M58" i="2"/>
  <c r="C9" i="6" s="1"/>
  <c r="M48" i="2"/>
  <c r="C61" i="6" s="1"/>
  <c r="M45" i="2"/>
  <c r="C36" i="6" s="1"/>
  <c r="C17" i="13" s="1"/>
  <c r="M74" i="2"/>
  <c r="C14" i="6" s="1"/>
  <c r="M79" i="2"/>
  <c r="C98" i="6" s="1"/>
  <c r="M49" i="2"/>
  <c r="C47" i="6" s="1"/>
  <c r="M54" i="2"/>
  <c r="C116" i="6" s="1"/>
  <c r="M82" i="2"/>
  <c r="C7" i="6" s="1"/>
  <c r="M68" i="2"/>
  <c r="C34" i="6" s="1"/>
  <c r="C15" i="13" s="1"/>
  <c r="M63" i="2"/>
  <c r="C43" i="6" s="1"/>
  <c r="M38" i="2"/>
  <c r="C2" i="6" s="1"/>
  <c r="M69" i="2"/>
  <c r="C6" i="6" s="1"/>
  <c r="M61" i="2"/>
  <c r="C28" i="6" s="1"/>
  <c r="C13" i="13" s="1"/>
  <c r="M37" i="2"/>
  <c r="C96" i="6" s="1"/>
  <c r="C41" i="13" s="1"/>
  <c r="M81" i="2"/>
  <c r="C67" i="6" s="1"/>
  <c r="M85" i="2"/>
  <c r="C79" i="6" s="1"/>
  <c r="M71" i="2"/>
  <c r="C41" i="6" s="1"/>
  <c r="M78" i="2"/>
  <c r="C31" i="6" s="1"/>
  <c r="M40" i="2"/>
  <c r="C77" i="6" s="1"/>
  <c r="M84" i="2"/>
  <c r="C66" i="6" s="1"/>
  <c r="M80" i="2"/>
  <c r="C55" i="6" s="1"/>
  <c r="M56" i="2"/>
  <c r="C25" i="6" s="1"/>
  <c r="M47" i="2"/>
  <c r="C76" i="6" s="1"/>
  <c r="M46" i="2"/>
  <c r="C114" i="6" s="1"/>
  <c r="M53" i="2"/>
  <c r="C104" i="6" s="1"/>
  <c r="M52" i="2"/>
  <c r="C103" i="6" s="1"/>
  <c r="M76" i="2"/>
  <c r="C64" i="6" s="1"/>
  <c r="M36" i="2"/>
  <c r="C74" i="6" s="1"/>
  <c r="M35" i="2"/>
  <c r="C73" i="6" s="1"/>
  <c r="C32" i="13" s="1"/>
  <c r="M70" i="2"/>
  <c r="C95" i="6" s="1"/>
  <c r="M57" i="2"/>
  <c r="C24" i="6" s="1"/>
  <c r="M43" i="2"/>
  <c r="C72" i="6" s="1"/>
  <c r="M44" i="2"/>
  <c r="C84" i="6" s="1"/>
  <c r="M39" i="2"/>
  <c r="C83" i="6" s="1"/>
  <c r="M55" i="2"/>
  <c r="C48" i="6" s="1"/>
  <c r="M59" i="2"/>
  <c r="C101" i="6" s="1"/>
  <c r="M67" i="2"/>
  <c r="C30" i="6" s="1"/>
  <c r="M83" i="2"/>
  <c r="C82" i="6" s="1"/>
  <c r="M66" i="2"/>
  <c r="C94" i="6" s="1"/>
  <c r="M72" i="2"/>
  <c r="C45" i="6" s="1"/>
  <c r="M73" i="2"/>
  <c r="C5" i="6" s="1"/>
  <c r="M51" i="2"/>
  <c r="C107" i="6" s="1"/>
  <c r="M42" i="2"/>
  <c r="C38" i="6" s="1"/>
  <c r="M34" i="2"/>
  <c r="C108" i="6" s="1"/>
  <c r="M62" i="2"/>
  <c r="C53" i="6" s="1"/>
  <c r="C3" i="13" l="1"/>
  <c r="D2" i="4"/>
  <c r="C10" i="13"/>
  <c r="D8" i="13" s="1"/>
  <c r="D6" i="4"/>
  <c r="C27" i="13"/>
  <c r="D26" i="13" s="1"/>
  <c r="C34" i="13"/>
  <c r="D32" i="13" s="1"/>
  <c r="C37" i="13"/>
  <c r="D35" i="13" s="1"/>
  <c r="M119" i="1"/>
  <c r="C112" i="5" s="1"/>
  <c r="M108" i="1"/>
  <c r="C54" i="5" s="1"/>
  <c r="M96" i="1"/>
  <c r="C102" i="5" s="1"/>
  <c r="M125" i="1"/>
  <c r="C19" i="5" s="1"/>
  <c r="M117" i="1"/>
  <c r="C4" i="5" s="1"/>
  <c r="M105" i="1"/>
  <c r="C20" i="5" s="1"/>
  <c r="C9" i="18" s="1"/>
  <c r="M110" i="1"/>
  <c r="C75" i="5" s="1"/>
  <c r="M99" i="1"/>
  <c r="C65" i="5" s="1"/>
  <c r="C29" i="18" s="1"/>
  <c r="M113" i="1"/>
  <c r="C39" i="5" s="1"/>
  <c r="M97" i="1"/>
  <c r="C105" i="5" s="1"/>
  <c r="M126" i="1"/>
  <c r="C22" i="5" s="1"/>
  <c r="M120" i="1"/>
  <c r="C23" i="5" s="1"/>
  <c r="M115" i="1"/>
  <c r="C16" i="5" s="1"/>
  <c r="M118" i="1"/>
  <c r="C78" i="5" s="1"/>
  <c r="M116" i="1"/>
  <c r="C56" i="5" s="1"/>
  <c r="M100" i="1"/>
  <c r="C106" i="5" s="1"/>
  <c r="M109" i="1"/>
  <c r="C42" i="5" s="1"/>
  <c r="M111" i="1"/>
  <c r="C58" i="5" s="1"/>
  <c r="M104" i="1"/>
  <c r="C59" i="5" s="1"/>
  <c r="M127" i="1"/>
  <c r="C68" i="5" s="1"/>
  <c r="M106" i="1"/>
  <c r="C80" i="5" s="1"/>
  <c r="M98" i="1"/>
  <c r="C87" i="5" s="1"/>
  <c r="M101" i="1"/>
  <c r="C81" i="5" s="1"/>
  <c r="M107" i="1"/>
  <c r="C60" i="5" s="1"/>
  <c r="M129" i="1"/>
  <c r="C89" i="5" s="1"/>
  <c r="M121" i="1"/>
  <c r="C51" i="5" s="1"/>
  <c r="M122" i="1"/>
  <c r="C26" i="5" s="1"/>
  <c r="M102" i="1"/>
  <c r="C109" i="5" s="1"/>
  <c r="M123" i="1"/>
  <c r="C110" i="5" s="1"/>
  <c r="M124" i="1"/>
  <c r="C29" i="5" s="1"/>
  <c r="M112" i="1"/>
  <c r="C44" i="5" s="1"/>
  <c r="M114" i="1"/>
  <c r="C71" i="5" s="1"/>
  <c r="M128" i="1"/>
  <c r="C37" i="5" s="1"/>
  <c r="M130" i="1"/>
  <c r="C27" i="5" s="1"/>
  <c r="M103" i="1"/>
  <c r="C63" i="5" s="1"/>
  <c r="M36" i="1"/>
  <c r="C38" i="5" s="1"/>
  <c r="C20" i="18" s="1"/>
  <c r="M70" i="1"/>
  <c r="C5" i="5" s="1"/>
  <c r="M38" i="1"/>
  <c r="C107" i="5" s="1"/>
  <c r="M35" i="1"/>
  <c r="C108" i="5" s="1"/>
  <c r="C44" i="18" s="1"/>
  <c r="M54" i="1"/>
  <c r="C53" i="5" s="1"/>
  <c r="D52" i="5" s="1"/>
  <c r="M69" i="1"/>
  <c r="C45" i="5" s="1"/>
  <c r="M28" i="2"/>
  <c r="C99" i="6" s="1"/>
  <c r="M27" i="2"/>
  <c r="C113" i="6" s="1"/>
  <c r="M26" i="2"/>
  <c r="C8" i="6" s="1"/>
  <c r="C2" i="13" s="1"/>
  <c r="M24" i="2"/>
  <c r="C49" i="6" s="1"/>
  <c r="M23" i="2"/>
  <c r="C15" i="6" s="1"/>
  <c r="M22" i="2"/>
  <c r="C92" i="6" s="1"/>
  <c r="M17" i="2"/>
  <c r="C57" i="6" s="1"/>
  <c r="M25" i="2"/>
  <c r="C85" i="6" s="1"/>
  <c r="M21" i="2"/>
  <c r="C32" i="6" s="1"/>
  <c r="M19" i="2"/>
  <c r="C40" i="6" s="1"/>
  <c r="M16" i="2"/>
  <c r="C13" i="6" s="1"/>
  <c r="M12" i="2"/>
  <c r="C12" i="6" s="1"/>
  <c r="M15" i="2"/>
  <c r="C115" i="6" s="1"/>
  <c r="M6" i="2"/>
  <c r="C11" i="6" s="1"/>
  <c r="M14" i="2"/>
  <c r="C52" i="6" s="1"/>
  <c r="M18" i="2"/>
  <c r="C35" i="6" s="1"/>
  <c r="M5" i="2"/>
  <c r="C50" i="6" s="1"/>
  <c r="M11" i="2"/>
  <c r="C18" i="6" s="1"/>
  <c r="M20" i="2"/>
  <c r="C97" i="6" s="1"/>
  <c r="M7" i="2"/>
  <c r="C3" i="6" s="1"/>
  <c r="M4" i="2"/>
  <c r="C46" i="6" s="1"/>
  <c r="M9" i="2"/>
  <c r="C100" i="6" s="1"/>
  <c r="M10" i="2"/>
  <c r="C93" i="6" s="1"/>
  <c r="M13" i="2"/>
  <c r="C86" i="6" s="1"/>
  <c r="M2" i="2"/>
  <c r="C21" i="6" s="1"/>
  <c r="M8" i="2"/>
  <c r="C69" i="6" s="1"/>
  <c r="M3" i="2"/>
  <c r="C33" i="6" s="1"/>
  <c r="M29" i="2"/>
  <c r="C17" i="6" s="1"/>
  <c r="M62" i="1"/>
  <c r="C94" i="5" s="1"/>
  <c r="M84" i="1"/>
  <c r="C82" i="5" s="1"/>
  <c r="M64" i="1"/>
  <c r="C30" i="5" s="1"/>
  <c r="M56" i="1"/>
  <c r="C101" i="5" s="1"/>
  <c r="M46" i="1"/>
  <c r="C48" i="5" s="1"/>
  <c r="M47" i="1"/>
  <c r="C83" i="5" s="1"/>
  <c r="M59" i="1"/>
  <c r="C84" i="5" s="1"/>
  <c r="M44" i="1"/>
  <c r="C72" i="5" s="1"/>
  <c r="C33" i="18" s="1"/>
  <c r="M65" i="1"/>
  <c r="C24" i="5" s="1"/>
  <c r="M60" i="1"/>
  <c r="C95" i="5" s="1"/>
  <c r="M52" i="1"/>
  <c r="C73" i="5" s="1"/>
  <c r="M49" i="1"/>
  <c r="C74" i="5" s="1"/>
  <c r="M71" i="1"/>
  <c r="C64" i="5" s="1"/>
  <c r="M53" i="1"/>
  <c r="C103" i="5" s="1"/>
  <c r="M67" i="1"/>
  <c r="C104" i="5" s="1"/>
  <c r="M48" i="1"/>
  <c r="C114" i="5" s="1"/>
  <c r="M45" i="1"/>
  <c r="C76" i="5" s="1"/>
  <c r="M63" i="1"/>
  <c r="C25" i="5" s="1"/>
  <c r="M81" i="1"/>
  <c r="C55" i="5" s="1"/>
  <c r="M78" i="1"/>
  <c r="C66" i="5" s="1"/>
  <c r="M50" i="1"/>
  <c r="C77" i="5" s="1"/>
  <c r="M76" i="1"/>
  <c r="C31" i="5" s="1"/>
  <c r="M68" i="1"/>
  <c r="C41" i="5" s="1"/>
  <c r="M85" i="1"/>
  <c r="C79" i="5" s="1"/>
  <c r="M82" i="1"/>
  <c r="C67" i="5" s="1"/>
  <c r="M37" i="1"/>
  <c r="C96" i="5" s="1"/>
  <c r="C41" i="18" s="1"/>
  <c r="M72" i="1"/>
  <c r="C28" i="5" s="1"/>
  <c r="C11" i="18" s="1"/>
  <c r="M73" i="1"/>
  <c r="C6" i="5" s="1"/>
  <c r="M40" i="1"/>
  <c r="C2" i="5" s="1"/>
  <c r="M61" i="1"/>
  <c r="C43" i="5" s="1"/>
  <c r="M75" i="1"/>
  <c r="C34" i="5" s="1"/>
  <c r="M86" i="1"/>
  <c r="C7" i="5" s="1"/>
  <c r="M57" i="1"/>
  <c r="C116" i="5" s="1"/>
  <c r="M42" i="1"/>
  <c r="C47" i="5" s="1"/>
  <c r="D46" i="5" s="1" a="1"/>
  <c r="D46" i="5" s="1"/>
  <c r="M80" i="1"/>
  <c r="C98" i="5" s="1"/>
  <c r="M79" i="1"/>
  <c r="C14" i="5" s="1"/>
  <c r="M41" i="1"/>
  <c r="C36" i="5" s="1"/>
  <c r="M66" i="1"/>
  <c r="C61" i="5" s="1"/>
  <c r="M58" i="1"/>
  <c r="C9" i="5" s="1"/>
  <c r="M43" i="1"/>
  <c r="C117" i="5" s="1"/>
  <c r="M83" i="1"/>
  <c r="C90" i="5" s="1"/>
  <c r="M55" i="1"/>
  <c r="C91" i="5" s="1"/>
  <c r="D38" i="18" s="1"/>
  <c r="M77" i="1"/>
  <c r="C70" i="5" s="1"/>
  <c r="M74" i="1"/>
  <c r="C111" i="5" s="1"/>
  <c r="M39" i="1"/>
  <c r="C10" i="5" s="1"/>
  <c r="M51" i="1"/>
  <c r="C62" i="5" s="1"/>
  <c r="F2" i="1"/>
  <c r="C24" i="3" s="1"/>
  <c r="C32" i="18" s="1"/>
  <c r="F9" i="1"/>
  <c r="C26" i="3" s="1"/>
  <c r="F5" i="1"/>
  <c r="C43" i="18" s="1"/>
  <c r="F4" i="1"/>
  <c r="C5" i="3" s="1"/>
  <c r="C7" i="18" s="1"/>
  <c r="D5" i="18" s="1"/>
  <c r="F10" i="1"/>
  <c r="C10" i="3" s="1"/>
  <c r="C12" i="18" s="1"/>
  <c r="F6" i="1"/>
  <c r="C2" i="3" s="1"/>
  <c r="F7" i="1"/>
  <c r="C12" i="3" s="1"/>
  <c r="C14" i="18" s="1"/>
  <c r="F3" i="1"/>
  <c r="C19" i="3" s="1"/>
  <c r="C27" i="18" s="1"/>
  <c r="F20" i="1"/>
  <c r="C18" i="3" s="1"/>
  <c r="F28" i="1"/>
  <c r="C15" i="3" s="1"/>
  <c r="C22" i="18" s="1"/>
  <c r="F35" i="1"/>
  <c r="C13" i="3" s="1"/>
  <c r="F36" i="1"/>
  <c r="C22" i="3" s="1"/>
  <c r="F23" i="1"/>
  <c r="C28" i="3" s="1"/>
  <c r="D28" i="3" s="1"/>
  <c r="C16" i="3"/>
  <c r="F21" i="1"/>
  <c r="C11" i="3" s="1"/>
  <c r="F31" i="1"/>
  <c r="C7" i="3" s="1"/>
  <c r="F14" i="1"/>
  <c r="C20" i="3" s="1"/>
  <c r="C31" i="18" s="1"/>
  <c r="F24" i="1"/>
  <c r="C17" i="3" s="1"/>
  <c r="F26" i="1"/>
  <c r="C3" i="3" s="1"/>
  <c r="F29" i="1"/>
  <c r="C14" i="3" s="1"/>
  <c r="F30" i="1"/>
  <c r="C8" i="3" s="1"/>
  <c r="F25" i="1"/>
  <c r="C23" i="3" s="1"/>
  <c r="F27" i="1"/>
  <c r="C25" i="3" s="1"/>
  <c r="F18" i="1"/>
  <c r="C32" i="3" s="1"/>
  <c r="F16" i="1"/>
  <c r="C27" i="3" s="1"/>
  <c r="C37" i="18" s="1"/>
  <c r="D35" i="18" s="1"/>
  <c r="F22" i="1"/>
  <c r="C9" i="3" s="1"/>
  <c r="F19" i="1"/>
  <c r="C21" i="3" s="1"/>
  <c r="F17" i="1"/>
  <c r="C30" i="3" s="1"/>
  <c r="C4" i="3"/>
  <c r="F15" i="1"/>
  <c r="C6" i="3" s="1"/>
  <c r="F20" i="2"/>
  <c r="C18" i="4" s="1"/>
  <c r="F21" i="2"/>
  <c r="C14" i="4" s="1"/>
  <c r="F33" i="2"/>
  <c r="C13" i="4" s="1"/>
  <c r="F32" i="2"/>
  <c r="C23" i="4" s="1"/>
  <c r="F23" i="2"/>
  <c r="C28" i="4" s="1"/>
  <c r="F28" i="2"/>
  <c r="C16" i="4" s="1"/>
  <c r="F26" i="2"/>
  <c r="C11" i="4" s="1"/>
  <c r="F30" i="2"/>
  <c r="C8" i="4" s="1"/>
  <c r="F29" i="2"/>
  <c r="C20" i="4" s="1"/>
  <c r="F19" i="2"/>
  <c r="C19" i="4" s="1"/>
  <c r="F31" i="2"/>
  <c r="C4" i="4" s="1"/>
  <c r="F34" i="2"/>
  <c r="C15" i="4" s="1"/>
  <c r="F27" i="2"/>
  <c r="C9" i="4" s="1"/>
  <c r="F25" i="2"/>
  <c r="C24" i="4" s="1"/>
  <c r="F24" i="2"/>
  <c r="C26" i="4" s="1"/>
  <c r="F17" i="2"/>
  <c r="C32" i="4" s="1"/>
  <c r="F22" i="2"/>
  <c r="C27" i="4" s="1"/>
  <c r="F16" i="2"/>
  <c r="C10" i="4" s="1"/>
  <c r="C11" i="13" s="1"/>
  <c r="F14" i="2"/>
  <c r="C21" i="4" s="1"/>
  <c r="C30" i="13" s="1"/>
  <c r="D29" i="13" s="1"/>
  <c r="F15" i="2"/>
  <c r="C31" i="4" s="1"/>
  <c r="C42" i="13" s="1"/>
  <c r="C5" i="4"/>
  <c r="D20" i="18" l="1"/>
  <c r="D41" i="18"/>
  <c r="D26" i="18"/>
  <c r="D2" i="13"/>
  <c r="C40" i="13"/>
  <c r="D28" i="4"/>
  <c r="C19" i="13"/>
  <c r="D17" i="13" s="1"/>
  <c r="D13" i="4"/>
  <c r="C22" i="13"/>
  <c r="D20" i="13" s="1"/>
  <c r="D14" i="4"/>
  <c r="D20" i="4"/>
  <c r="C46" i="13"/>
  <c r="D44" i="13" s="1"/>
  <c r="D32" i="4"/>
  <c r="D14" i="13"/>
  <c r="D11" i="4"/>
  <c r="C25" i="13"/>
  <c r="D16" i="4"/>
  <c r="D30" i="4"/>
  <c r="D30" i="3"/>
  <c r="D29" i="18"/>
  <c r="D32" i="18"/>
  <c r="C15" i="18"/>
  <c r="D34" i="5"/>
  <c r="D36" i="5"/>
  <c r="C17" i="18"/>
  <c r="D14" i="3"/>
  <c r="D6" i="3"/>
  <c r="C8" i="18"/>
  <c r="D8" i="18" s="1"/>
  <c r="D16" i="3"/>
  <c r="C25" i="18"/>
  <c r="D23" i="18" s="1"/>
  <c r="D2" i="3"/>
  <c r="C4" i="18"/>
  <c r="D2" i="18" s="1"/>
  <c r="D11" i="18"/>
  <c r="C19" i="18"/>
  <c r="D13" i="3"/>
  <c r="C46" i="18"/>
  <c r="D44" i="18" s="1"/>
  <c r="D32" i="3"/>
  <c r="D11" i="3"/>
  <c r="D11" i="13"/>
  <c r="D25" i="4" a="1"/>
  <c r="D25" i="4" s="1"/>
  <c r="D3" i="4" a="1"/>
  <c r="D3" i="4" s="1"/>
  <c r="D7" i="4" a="1"/>
  <c r="D7" i="4" s="1"/>
  <c r="D22" i="4" a="1"/>
  <c r="D22" i="4" s="1"/>
  <c r="D17" i="4" a="1"/>
  <c r="D17" i="4" s="1"/>
  <c r="C38" i="13"/>
  <c r="C23" i="13"/>
  <c r="D41" i="13"/>
  <c r="C5" i="13"/>
  <c r="D5" i="13" s="1"/>
  <c r="D54" i="5" a="1"/>
  <c r="D54" i="5" s="1"/>
  <c r="D19" i="5" a="1"/>
  <c r="D19" i="5" s="1"/>
  <c r="D72" i="5" a="1"/>
  <c r="D72" i="5" s="1"/>
  <c r="D2" i="5" a="1"/>
  <c r="D2" i="5" s="1"/>
  <c r="D39" i="5" a="1"/>
  <c r="D39" i="5" s="1"/>
  <c r="D112" i="5" a="1"/>
  <c r="D112" i="5" s="1"/>
  <c r="D24" i="5" a="1"/>
  <c r="D24" i="5" s="1"/>
  <c r="D94" i="5" a="1"/>
  <c r="D94" i="5" s="1"/>
  <c r="D48" i="5" a="1"/>
  <c r="D48" i="5" s="1"/>
  <c r="D63" i="5" a="1"/>
  <c r="D63" i="5" s="1"/>
  <c r="D11" i="5" a="1"/>
  <c r="D11" i="5" s="1"/>
  <c r="D28" i="5" a="1"/>
  <c r="D28" i="5" s="1"/>
  <c r="D101" i="5" a="1"/>
  <c r="D101" i="5" s="1"/>
  <c r="D88" i="5" a="1"/>
  <c r="D88" i="5" s="1"/>
  <c r="D30" i="5" a="1"/>
  <c r="D30" i="5" s="1"/>
  <c r="D15" i="5" a="1"/>
  <c r="D15" i="5" s="1"/>
  <c r="D82" i="5" a="1"/>
  <c r="D82" i="5" s="1"/>
  <c r="D7" i="3" a="1"/>
  <c r="D7" i="3" s="1"/>
  <c r="D3" i="3" a="1"/>
  <c r="D3" i="3" s="1"/>
  <c r="D25" i="3" a="1"/>
  <c r="D25" i="3" s="1"/>
  <c r="D17" i="3" a="1"/>
  <c r="D17" i="3" s="1"/>
  <c r="D22" i="3" a="1"/>
  <c r="D22" i="3" s="1"/>
  <c r="D14" i="18" l="1"/>
  <c r="D23" i="13"/>
  <c r="D38" i="13"/>
  <c r="D17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<sst xmlns="http://schemas.openxmlformats.org/spreadsheetml/2006/main" count="1702" uniqueCount="304">
  <si>
    <t>Banque</t>
  </si>
  <si>
    <t>ALAMICHEL Valérie</t>
  </si>
  <si>
    <t>BPCE SA</t>
  </si>
  <si>
    <t>BENOIT Christine</t>
  </si>
  <si>
    <t>CEGEE</t>
  </si>
  <si>
    <t>CIRENI Maria-Grazia</t>
  </si>
  <si>
    <t>CEIDF</t>
  </si>
  <si>
    <t>COUTURIER Bénédicte</t>
  </si>
  <si>
    <t>CEAPC</t>
  </si>
  <si>
    <t>DEMASSE CATHERINE</t>
  </si>
  <si>
    <t>CCO</t>
  </si>
  <si>
    <t>FOUASSEAU-QUERBES Pascale</t>
  </si>
  <si>
    <t>GRANDADAM Nancy</t>
  </si>
  <si>
    <t>CELR</t>
  </si>
  <si>
    <t>GUYOT ROSTANE Roxane</t>
  </si>
  <si>
    <t>CEBPL</t>
  </si>
  <si>
    <t>HERNANDEZ ANNE</t>
  </si>
  <si>
    <t>BPS</t>
  </si>
  <si>
    <t>HOUET Elodie</t>
  </si>
  <si>
    <t>BPGO</t>
  </si>
  <si>
    <t>HOUSSIN MARIE CHRISTINE</t>
  </si>
  <si>
    <t>CEHDF</t>
  </si>
  <si>
    <t>LESIEUR Anne-Valérie</t>
  </si>
  <si>
    <t>MATTEI Véronique</t>
  </si>
  <si>
    <t>BPCE  SI</t>
  </si>
  <si>
    <t>MOCAER Elodie</t>
  </si>
  <si>
    <t>MORGANT JAFFEUX Elisabeth</t>
  </si>
  <si>
    <t>NUGUES Françoise</t>
  </si>
  <si>
    <t>PERRIERE  Valerie</t>
  </si>
  <si>
    <t>QUEVAL ALICE</t>
  </si>
  <si>
    <t>CELC</t>
  </si>
  <si>
    <t>REIS NATHALIE</t>
  </si>
  <si>
    <t>Natixis</t>
  </si>
  <si>
    <t>ROUGER ISABELLE</t>
  </si>
  <si>
    <t>SBERRO Sandra</t>
  </si>
  <si>
    <t>SIMONIN MARIE CLAIRE</t>
  </si>
  <si>
    <t>VARCHON  CHRISTINE</t>
  </si>
  <si>
    <t>CEN</t>
  </si>
  <si>
    <t>VENET FLORENCE</t>
  </si>
  <si>
    <t>ZACCAGNINO SYLVIE</t>
  </si>
  <si>
    <t>BPCE IT</t>
  </si>
  <si>
    <t>lundi</t>
  </si>
  <si>
    <t>mardi</t>
  </si>
  <si>
    <t>total</t>
  </si>
  <si>
    <t>22</t>
  </si>
  <si>
    <r>
      <rPr>
        <sz val="10"/>
        <color rgb="FF000000"/>
        <rFont val="SansSerif"/>
      </rPr>
      <t>DIZET, Loïc</t>
    </r>
  </si>
  <si>
    <r>
      <rPr>
        <sz val="10"/>
        <color rgb="FF000000"/>
        <rFont val="SansSerif"/>
      </rPr>
      <t>HOUPIN, Gilles</t>
    </r>
  </si>
  <si>
    <t>12</t>
  </si>
  <si>
    <r>
      <rPr>
        <sz val="10"/>
        <color rgb="FF000000"/>
        <rFont val="SansSerif"/>
      </rPr>
      <t>LEIBMANN, Laurent</t>
    </r>
  </si>
  <si>
    <t>19</t>
  </si>
  <si>
    <r>
      <rPr>
        <sz val="10"/>
        <color rgb="FF000000"/>
        <rFont val="SansSerif"/>
      </rPr>
      <t>PARISSE, Jean-Louis</t>
    </r>
  </si>
  <si>
    <t>21</t>
  </si>
  <si>
    <r>
      <rPr>
        <sz val="10"/>
        <color rgb="FF000000"/>
        <rFont val="SansSerif"/>
      </rPr>
      <t>RASANJISON, Fleury</t>
    </r>
  </si>
  <si>
    <t>24</t>
  </si>
  <si>
    <r>
      <rPr>
        <sz val="10"/>
        <color rgb="FF000000"/>
        <rFont val="SansSerif"/>
      </rPr>
      <t>WINOGRAD, Serge</t>
    </r>
  </si>
  <si>
    <t>9</t>
  </si>
  <si>
    <r>
      <rPr>
        <sz val="10"/>
        <color rgb="FF000000"/>
        <rFont val="SansSerif"/>
      </rPr>
      <t>CHEVROT, Therese</t>
    </r>
  </si>
  <si>
    <t>11</t>
  </si>
  <si>
    <t>BPALC</t>
  </si>
  <si>
    <t>NOM H1</t>
  </si>
  <si>
    <t>NOM H2</t>
  </si>
  <si>
    <t>NOM H3</t>
  </si>
  <si>
    <t>NOM F1</t>
  </si>
  <si>
    <t>NOM F2</t>
  </si>
  <si>
    <r>
      <rPr>
        <sz val="10"/>
        <color rgb="FF000000"/>
        <rFont val="SansSerif"/>
      </rPr>
      <t>BARTELMANN, Caroline</t>
    </r>
  </si>
  <si>
    <r>
      <rPr>
        <sz val="10"/>
        <color rgb="FF000000"/>
        <rFont val="SansSerif"/>
      </rPr>
      <t>BAUDIN, Anne</t>
    </r>
  </si>
  <si>
    <t>17</t>
  </si>
  <si>
    <r>
      <rPr>
        <sz val="10"/>
        <color rgb="FF000000"/>
        <rFont val="SansSerif"/>
      </rPr>
      <t>DEPARDIEU, Linda</t>
    </r>
  </si>
  <si>
    <t>7</t>
  </si>
  <si>
    <r>
      <rPr>
        <sz val="10"/>
        <color rgb="FF000000"/>
        <rFont val="SansSerif"/>
      </rPr>
      <t>DESMARAIS, Catherine</t>
    </r>
  </si>
  <si>
    <r>
      <rPr>
        <sz val="10"/>
        <color rgb="FF000000"/>
        <rFont val="SansSerif"/>
      </rPr>
      <t>DI GIANNI, Muriel</t>
    </r>
  </si>
  <si>
    <t>18</t>
  </si>
  <si>
    <r>
      <rPr>
        <sz val="10"/>
        <color rgb="FF000000"/>
        <rFont val="SansSerif"/>
      </rPr>
      <t>FOURNIER, Corinne</t>
    </r>
  </si>
  <si>
    <t>10</t>
  </si>
  <si>
    <r>
      <rPr>
        <sz val="10"/>
        <color rgb="FF000000"/>
        <rFont val="SansSerif"/>
      </rPr>
      <t>SCHAFFHAUSER, Stephanie</t>
    </r>
  </si>
  <si>
    <t>palatine</t>
  </si>
  <si>
    <r>
      <rPr>
        <sz val="10"/>
        <color rgb="FF000000"/>
        <rFont val="SansSerif"/>
      </rPr>
      <t>TAILHAN, Claire</t>
    </r>
  </si>
  <si>
    <t>13</t>
  </si>
  <si>
    <r>
      <rPr>
        <sz val="10"/>
        <color rgb="FF000000"/>
        <rFont val="SansSerif"/>
      </rPr>
      <t>BARONE, Eric</t>
    </r>
  </si>
  <si>
    <t>16</t>
  </si>
  <si>
    <r>
      <rPr>
        <sz val="10"/>
        <color rgb="FF000000"/>
        <rFont val="SansSerif"/>
      </rPr>
      <t>BARRIERE, Charles Henri</t>
    </r>
  </si>
  <si>
    <r>
      <rPr>
        <sz val="10"/>
        <color rgb="FF000000"/>
        <rFont val="SansSerif"/>
      </rPr>
      <t>BERTON, Nicolas</t>
    </r>
  </si>
  <si>
    <r>
      <rPr>
        <sz val="10"/>
        <color rgb="FF000000"/>
        <rFont val="SansSerif"/>
      </rPr>
      <t>BLANCHARD, Gabriel</t>
    </r>
  </si>
  <si>
    <r>
      <rPr>
        <sz val="10"/>
        <color rgb="FF000000"/>
        <rFont val="SansSerif"/>
      </rPr>
      <t>CAVALLO, Jean Pierre</t>
    </r>
  </si>
  <si>
    <t>14</t>
  </si>
  <si>
    <r>
      <rPr>
        <sz val="10"/>
        <color rgb="FF000000"/>
        <rFont val="SansSerif"/>
      </rPr>
      <t>CORDIER, Matthieu</t>
    </r>
  </si>
  <si>
    <t>33</t>
  </si>
  <si>
    <r>
      <rPr>
        <sz val="10"/>
        <color rgb="FF000000"/>
        <rFont val="SansSerif"/>
      </rPr>
      <t>DEPARDIEU, Franck</t>
    </r>
  </si>
  <si>
    <t>29</t>
  </si>
  <si>
    <r>
      <rPr>
        <sz val="10"/>
        <color rgb="FF000000"/>
        <rFont val="SansSerif"/>
      </rPr>
      <t>DURANDE, Stéphane</t>
    </r>
  </si>
  <si>
    <r>
      <rPr>
        <sz val="10"/>
        <color rgb="FF000000"/>
        <rFont val="SansSerif"/>
      </rPr>
      <t>FERRANDON, Stephane</t>
    </r>
  </si>
  <si>
    <r>
      <rPr>
        <sz val="10"/>
        <color rgb="FF000000"/>
        <rFont val="SansSerif"/>
      </rPr>
      <t>GUIMARAES, Carlos</t>
    </r>
  </si>
  <si>
    <r>
      <rPr>
        <sz val="10"/>
        <color rgb="FF000000"/>
        <rFont val="SansSerif"/>
      </rPr>
      <t>GUYOT, Erwann</t>
    </r>
  </si>
  <si>
    <r>
      <rPr>
        <sz val="10"/>
        <color rgb="FF000000"/>
        <rFont val="SansSerif"/>
      </rPr>
      <t>LAMOUR, Eric</t>
    </r>
  </si>
  <si>
    <t>15</t>
  </si>
  <si>
    <r>
      <rPr>
        <sz val="10"/>
        <color rgb="FF000000"/>
        <rFont val="SansSerif"/>
      </rPr>
      <t>LAURENT, Jean-Marc</t>
    </r>
  </si>
  <si>
    <t>26</t>
  </si>
  <si>
    <r>
      <rPr>
        <sz val="10"/>
        <color rgb="FF000000"/>
        <rFont val="SansSerif"/>
      </rPr>
      <t>LEURS, Jean-Francois</t>
    </r>
  </si>
  <si>
    <r>
      <rPr>
        <sz val="10"/>
        <color rgb="FF000000"/>
        <rFont val="SansSerif"/>
      </rPr>
      <t>LOYER, Vincent</t>
    </r>
  </si>
  <si>
    <r>
      <rPr>
        <sz val="10"/>
        <color rgb="FF000000"/>
        <rFont val="SansSerif"/>
      </rPr>
      <t>LUCQ, Laurent</t>
    </r>
  </si>
  <si>
    <r>
      <rPr>
        <sz val="10"/>
        <color rgb="FF000000"/>
        <rFont val="SansSerif"/>
      </rPr>
      <t>MANSIOUS, Christophe</t>
    </r>
  </si>
  <si>
    <r>
      <rPr>
        <sz val="10"/>
        <color rgb="FF000000"/>
        <rFont val="SansSerif"/>
      </rPr>
      <t>MARINIER, Frederic</t>
    </r>
  </si>
  <si>
    <r>
      <rPr>
        <sz val="10"/>
        <color rgb="FF000000"/>
        <rFont val="SansSerif"/>
      </rPr>
      <t>MEULEMAN, David</t>
    </r>
  </si>
  <si>
    <r>
      <rPr>
        <sz val="10"/>
        <color rgb="FF000000"/>
        <rFont val="SansSerif"/>
      </rPr>
      <t>MICELI, Laurent</t>
    </r>
  </si>
  <si>
    <t>31</t>
  </si>
  <si>
    <r>
      <rPr>
        <sz val="10"/>
        <color rgb="FF000000"/>
        <rFont val="SansSerif"/>
      </rPr>
      <t>MOUNIER, Frederic</t>
    </r>
  </si>
  <si>
    <r>
      <rPr>
        <sz val="10"/>
        <color rgb="FF000000"/>
        <rFont val="SansSerif"/>
      </rPr>
      <t>PETIOT, Maxime</t>
    </r>
  </si>
  <si>
    <r>
      <rPr>
        <sz val="10"/>
        <color rgb="FF000000"/>
        <rFont val="SansSerif"/>
      </rPr>
      <t>PETITFRERE, Olivier</t>
    </r>
  </si>
  <si>
    <r>
      <rPr>
        <sz val="10"/>
        <color rgb="FF000000"/>
        <rFont val="SansSerif"/>
      </rPr>
      <t>PRADERE, Guillaume</t>
    </r>
  </si>
  <si>
    <t>8</t>
  </si>
  <si>
    <r>
      <rPr>
        <sz val="10"/>
        <color rgb="FF000000"/>
        <rFont val="SansSerif"/>
      </rPr>
      <t>SOURIE, Jean-Louis</t>
    </r>
  </si>
  <si>
    <r>
      <rPr>
        <sz val="10"/>
        <color rgb="FF000000"/>
        <rFont val="SansSerif"/>
      </rPr>
      <t>VANLABEKE, Julien</t>
    </r>
  </si>
  <si>
    <r>
      <rPr>
        <sz val="10"/>
        <color rgb="FF000000"/>
        <rFont val="SansSerif"/>
      </rPr>
      <t>VENET, Francois</t>
    </r>
  </si>
  <si>
    <r>
      <rPr>
        <sz val="10"/>
        <color rgb="FF000000"/>
        <rFont val="SansSerif"/>
      </rPr>
      <t>VIGIER, Christophe</t>
    </r>
  </si>
  <si>
    <t>42</t>
  </si>
  <si>
    <t>40</t>
  </si>
  <si>
    <t>39</t>
  </si>
  <si>
    <t>38</t>
  </si>
  <si>
    <t>35</t>
  </si>
  <si>
    <t>28</t>
  </si>
  <si>
    <t>25</t>
  </si>
  <si>
    <t>27</t>
  </si>
  <si>
    <t>37</t>
  </si>
  <si>
    <t>34</t>
  </si>
  <si>
    <t>30</t>
  </si>
  <si>
    <t>41</t>
  </si>
  <si>
    <t>36</t>
  </si>
  <si>
    <t>32</t>
  </si>
  <si>
    <t>ADOLPHE Denis</t>
  </si>
  <si>
    <t>AUBRY Marc</t>
  </si>
  <si>
    <t>AYMARD Frederic</t>
  </si>
  <si>
    <t>BPOC</t>
  </si>
  <si>
    <t>BARROT Michel</t>
  </si>
  <si>
    <t>BATAILLE Philippe</t>
  </si>
  <si>
    <t>BOURSIER Anthony</t>
  </si>
  <si>
    <t>BRIGNON Michel</t>
  </si>
  <si>
    <t>CHIFFARD Yves</t>
  </si>
  <si>
    <t>5</t>
  </si>
  <si>
    <t>CHUSSEAU Cedric</t>
  </si>
  <si>
    <t>CORMIER Brice</t>
  </si>
  <si>
    <t>CRIERE Frédéric</t>
  </si>
  <si>
    <t>DA COSTA Daniel</t>
  </si>
  <si>
    <t>DEFREMONT Christian</t>
  </si>
  <si>
    <t>DELAHAYE Olivier</t>
  </si>
  <si>
    <t>DELWASSE Nicolas</t>
  </si>
  <si>
    <t>FRANCHI Antoine</t>
  </si>
  <si>
    <t>GAMBILLO Franco</t>
  </si>
  <si>
    <t>GONDOLE Philippe</t>
  </si>
  <si>
    <t>GRANDADAM Philippe</t>
  </si>
  <si>
    <t>6</t>
  </si>
  <si>
    <t>GUITOGER Didier</t>
  </si>
  <si>
    <t>GUYOT Florian</t>
  </si>
  <si>
    <t>HERNANDEZ François</t>
  </si>
  <si>
    <t>HOCHIN Didier</t>
  </si>
  <si>
    <t>4</t>
  </si>
  <si>
    <t>HOUDOUIN Didier</t>
  </si>
  <si>
    <t>LACAZE Nicolas</t>
  </si>
  <si>
    <t>LACROUTS Pierre</t>
  </si>
  <si>
    <t>LE DRU Jean-Jacques</t>
  </si>
  <si>
    <t>LECOMTE François-Xavier</t>
  </si>
  <si>
    <t>LETHONGSAVARN Vivien</t>
  </si>
  <si>
    <t>LIGOUGNE Jean-Christophe</t>
  </si>
  <si>
    <t>MAJOIS Eric</t>
  </si>
  <si>
    <t>MARQUET Michael</t>
  </si>
  <si>
    <t>MARTY Nicolas</t>
  </si>
  <si>
    <t>BPACA</t>
  </si>
  <si>
    <t>MEROUR Stephane</t>
  </si>
  <si>
    <t>PENNANEACH Fabrice</t>
  </si>
  <si>
    <t>PESTA Jonathan</t>
  </si>
  <si>
    <t>POULALION Fabrice</t>
  </si>
  <si>
    <t>RENARD Maxime</t>
  </si>
  <si>
    <t>CEBFC</t>
  </si>
  <si>
    <t>RENAULT Patrice</t>
  </si>
  <si>
    <t>REVENU Sylvain</t>
  </si>
  <si>
    <t>BPBFC</t>
  </si>
  <si>
    <t>RICHAUD Joel</t>
  </si>
  <si>
    <t>ROLLAND Gautier</t>
  </si>
  <si>
    <t>SEMBLAT Carol Charles</t>
  </si>
  <si>
    <t>TARGA Stephane</t>
  </si>
  <si>
    <t>TOLINOS André</t>
  </si>
  <si>
    <t>TREDET François</t>
  </si>
  <si>
    <t>VELU Sylvain</t>
  </si>
  <si>
    <t>VERGNE Régis</t>
  </si>
  <si>
    <t>WEBER Philippe</t>
  </si>
  <si>
    <t>ZAHM Francois</t>
  </si>
  <si>
    <t>20</t>
  </si>
  <si>
    <t>ADAM, Hubert</t>
  </si>
  <si>
    <t>CAILLAT, Pierre Yves</t>
  </si>
  <si>
    <t>CHAMBRAUD, Francois Xavier</t>
  </si>
  <si>
    <t>CHARTERS, FranÃ§ois</t>
  </si>
  <si>
    <t>CINTAS, Mathieu</t>
  </si>
  <si>
    <t>DELANOUE, Laurent</t>
  </si>
  <si>
    <t>DELIA, Eric</t>
  </si>
  <si>
    <t>DONADIEU, Didier</t>
  </si>
  <si>
    <t>DUQUENNE, Edouard</t>
  </si>
  <si>
    <t>ESCOT, Marc</t>
  </si>
  <si>
    <t>GIRE, Guillaume</t>
  </si>
  <si>
    <t>GOUY, Philippe</t>
  </si>
  <si>
    <t>HAMELIN, Carl</t>
  </si>
  <si>
    <t>HERLIN, Kevin</t>
  </si>
  <si>
    <t>ILLIVI, Sylvain</t>
  </si>
  <si>
    <t>JOBERT, Dominique</t>
  </si>
  <si>
    <t>KEMOUNE, Mehdi</t>
  </si>
  <si>
    <t>LEFEVRE, Thierry</t>
  </si>
  <si>
    <t>LESIEUR, Philippe</t>
  </si>
  <si>
    <t>LUGIER, Christian</t>
  </si>
  <si>
    <t>LUTTMANN, Emmanuel</t>
  </si>
  <si>
    <t>MAGI, Michel</t>
  </si>
  <si>
    <t>MARTIN, CÃ©dric</t>
  </si>
  <si>
    <t>MEDENOUVO, Rolic</t>
  </si>
  <si>
    <t>MOREL, Philippe</t>
  </si>
  <si>
    <t>MOSTEFAI, Jean-Claude</t>
  </si>
  <si>
    <t>NICOLAS, Alain</t>
  </si>
  <si>
    <t>NUGUES, Alain</t>
  </si>
  <si>
    <t>PRAUD, Michel</t>
  </si>
  <si>
    <t>PREVOST, Vincent</t>
  </si>
  <si>
    <t>QUERBES, Patrice</t>
  </si>
  <si>
    <t>REYJAL, Thierry</t>
  </si>
  <si>
    <t>SEVIGNE, Thierry</t>
  </si>
  <si>
    <t>SIMONIN, Patrick</t>
  </si>
  <si>
    <t>TOMINE, SÃ©bastien</t>
  </si>
  <si>
    <t>VIANNAIS, Dominique</t>
  </si>
  <si>
    <t>VINSSIAT, Jean-Paul</t>
  </si>
  <si>
    <t>VIOLLET, Sylvain</t>
  </si>
  <si>
    <t>VIVAUX, Guillaume</t>
  </si>
  <si>
    <t>nom</t>
  </si>
  <si>
    <t>total ind</t>
  </si>
  <si>
    <t>total equipe</t>
  </si>
  <si>
    <t>equipe</t>
  </si>
  <si>
    <r>
      <rPr>
        <sz val="10"/>
        <rFont val="SansSerif"/>
      </rPr>
      <t>BARTELMANN, Caroline</t>
    </r>
  </si>
  <si>
    <r>
      <rPr>
        <sz val="10"/>
        <rFont val="SansSerif"/>
      </rPr>
      <t>FOURNIER, Corinne</t>
    </r>
  </si>
  <si>
    <r>
      <rPr>
        <sz val="10"/>
        <rFont val="SansSerif"/>
      </rPr>
      <t>TAILHAN, Claire</t>
    </r>
  </si>
  <si>
    <r>
      <rPr>
        <sz val="10"/>
        <rFont val="SansSerif"/>
      </rPr>
      <t>SCHAFFHAUSER, Stephanie</t>
    </r>
  </si>
  <si>
    <r>
      <rPr>
        <sz val="10"/>
        <rFont val="SansSerif"/>
      </rPr>
      <t>BAUDIN, Anne</t>
    </r>
  </si>
  <si>
    <r>
      <rPr>
        <sz val="10"/>
        <rFont val="SansSerif"/>
      </rPr>
      <t>DEPARDIEU, Linda</t>
    </r>
  </si>
  <si>
    <r>
      <rPr>
        <sz val="10"/>
        <rFont val="SansSerif"/>
      </rPr>
      <t>PENNANEACH, Elisabeth</t>
    </r>
  </si>
  <si>
    <r>
      <rPr>
        <sz val="10"/>
        <rFont val="SansSerif"/>
      </rPr>
      <t>DESMARAIS, Catherine</t>
    </r>
  </si>
  <si>
    <r>
      <rPr>
        <sz val="10"/>
        <rFont val="SansSerif"/>
      </rPr>
      <t>DI GIANNI, Muriel</t>
    </r>
  </si>
  <si>
    <t>Adam hubert</t>
  </si>
  <si>
    <t>Adam Hubert</t>
  </si>
  <si>
    <t>CCF</t>
  </si>
  <si>
    <t>CECAZ</t>
  </si>
  <si>
    <t>CEMP</t>
  </si>
  <si>
    <t>CEPAC</t>
  </si>
  <si>
    <t>CEPAL</t>
  </si>
  <si>
    <t>Point</t>
  </si>
  <si>
    <t>z</t>
  </si>
  <si>
    <t>score equipe</t>
  </si>
  <si>
    <t xml:space="preserve">NOM </t>
  </si>
  <si>
    <t>SCORE EQUIPE</t>
  </si>
  <si>
    <t>point</t>
  </si>
  <si>
    <t>Chevrot therese</t>
  </si>
  <si>
    <t>TAILHAN, Claire</t>
  </si>
  <si>
    <t>geay CENDRINE</t>
  </si>
  <si>
    <t>SEVIGNE VIVIANE</t>
  </si>
  <si>
    <t>EQUIPE</t>
  </si>
  <si>
    <r>
      <rPr>
        <sz val="10"/>
        <rFont val="SansSerif"/>
      </rPr>
      <t>CORDIER, Matthieu</t>
    </r>
  </si>
  <si>
    <r>
      <rPr>
        <sz val="10"/>
        <rFont val="SansSerif"/>
      </rPr>
      <t>MICELI, Laurent</t>
    </r>
  </si>
  <si>
    <r>
      <rPr>
        <sz val="10"/>
        <rFont val="SansSerif"/>
      </rPr>
      <t>LAURENT, Jean-Marc</t>
    </r>
  </si>
  <si>
    <r>
      <rPr>
        <sz val="10"/>
        <rFont val="SansSerif"/>
      </rPr>
      <t>VENET, Francois</t>
    </r>
  </si>
  <si>
    <r>
      <rPr>
        <sz val="10"/>
        <rFont val="SansSerif"/>
      </rPr>
      <t>MANSIOUS, Christophe</t>
    </r>
  </si>
  <si>
    <r>
      <rPr>
        <sz val="10"/>
        <rFont val="SansSerif"/>
      </rPr>
      <t>GUYOT, Erwann</t>
    </r>
  </si>
  <si>
    <r>
      <rPr>
        <sz val="10"/>
        <rFont val="SansSerif"/>
      </rPr>
      <t>BLANCHARD, Gabriel</t>
    </r>
  </si>
  <si>
    <r>
      <rPr>
        <sz val="10"/>
        <rFont val="SansSerif"/>
      </rPr>
      <t>DEPARDIEU, Franck</t>
    </r>
  </si>
  <si>
    <r>
      <rPr>
        <sz val="10"/>
        <rFont val="SansSerif"/>
      </rPr>
      <t>MARINIER, Frederic</t>
    </r>
  </si>
  <si>
    <r>
      <rPr>
        <sz val="10"/>
        <rFont val="SansSerif"/>
      </rPr>
      <t>FERRANDON, Stephane</t>
    </r>
  </si>
  <si>
    <r>
      <rPr>
        <sz val="10"/>
        <rFont val="SansSerif"/>
      </rPr>
      <t>BARONE, Eric</t>
    </r>
  </si>
  <si>
    <r>
      <rPr>
        <sz val="10"/>
        <rFont val="SansSerif"/>
      </rPr>
      <t>LOYER, Vincent</t>
    </r>
  </si>
  <si>
    <r>
      <rPr>
        <sz val="10"/>
        <rFont val="SansSerif"/>
      </rPr>
      <t>PETIOT, Maxime</t>
    </r>
  </si>
  <si>
    <r>
      <rPr>
        <sz val="10"/>
        <rFont val="SansSerif"/>
      </rPr>
      <t>PETITFRERE, Olivier</t>
    </r>
  </si>
  <si>
    <r>
      <rPr>
        <sz val="10"/>
        <rFont val="SansSerif"/>
      </rPr>
      <t>BARRIERE, Charles Henri</t>
    </r>
  </si>
  <si>
    <r>
      <rPr>
        <sz val="10"/>
        <rFont val="SansSerif"/>
      </rPr>
      <t>SOURIE, Jean-Louis</t>
    </r>
  </si>
  <si>
    <r>
      <rPr>
        <sz val="10"/>
        <rFont val="SansSerif"/>
      </rPr>
      <t>GUIMARAES, Carlos</t>
    </r>
  </si>
  <si>
    <r>
      <rPr>
        <sz val="10"/>
        <rFont val="SansSerif"/>
      </rPr>
      <t>MEULEMAN, David</t>
    </r>
  </si>
  <si>
    <r>
      <rPr>
        <sz val="10"/>
        <rFont val="SansSerif"/>
      </rPr>
      <t>VIGIER, Christophe</t>
    </r>
  </si>
  <si>
    <r>
      <rPr>
        <sz val="10"/>
        <rFont val="SansSerif"/>
      </rPr>
      <t>LEURS, Jean-Francois</t>
    </r>
  </si>
  <si>
    <r>
      <rPr>
        <sz val="10"/>
        <rFont val="SansSerif"/>
      </rPr>
      <t>CAVALLO, Jean Pierre</t>
    </r>
  </si>
  <si>
    <r>
      <rPr>
        <sz val="10"/>
        <rFont val="SansSerif"/>
      </rPr>
      <t>LAMOUR, Eric</t>
    </r>
  </si>
  <si>
    <r>
      <rPr>
        <sz val="10"/>
        <rFont val="SansSerif"/>
      </rPr>
      <t>MOUNIER, Frederic</t>
    </r>
  </si>
  <si>
    <r>
      <rPr>
        <sz val="10"/>
        <rFont val="SansSerif"/>
      </rPr>
      <t>BERTON, Nicolas</t>
    </r>
  </si>
  <si>
    <r>
      <rPr>
        <sz val="10"/>
        <rFont val="SansSerif"/>
      </rPr>
      <t>VANLABEKE, Julien</t>
    </r>
  </si>
  <si>
    <r>
      <rPr>
        <sz val="10"/>
        <rFont val="SansSerif"/>
      </rPr>
      <t>LUCQ, Laurent</t>
    </r>
  </si>
  <si>
    <r>
      <rPr>
        <sz val="10"/>
        <rFont val="SansSerif"/>
      </rPr>
      <t>DURANDE, Stéphane</t>
    </r>
  </si>
  <si>
    <r>
      <rPr>
        <sz val="10"/>
        <rFont val="SansSerif"/>
      </rPr>
      <t>PRADERE, Guillaume</t>
    </r>
  </si>
  <si>
    <r>
      <rPr>
        <sz val="10"/>
        <rFont val="SansSerif"/>
      </rPr>
      <t>DOAT, Guillaume</t>
    </r>
  </si>
  <si>
    <r>
      <rPr>
        <sz val="10"/>
        <rFont val="SansSerif"/>
      </rPr>
      <t>PARISSE, Jean-Louis</t>
    </r>
  </si>
  <si>
    <r>
      <rPr>
        <sz val="10"/>
        <rFont val="SansSerif"/>
      </rPr>
      <t>DIZET, Loïc</t>
    </r>
  </si>
  <si>
    <r>
      <rPr>
        <sz val="10"/>
        <rFont val="SansSerif"/>
      </rPr>
      <t>LEIBMANN, Laurent</t>
    </r>
  </si>
  <si>
    <r>
      <rPr>
        <sz val="10"/>
        <rFont val="SansSerif"/>
      </rPr>
      <t>RASANJISON, Fleury</t>
    </r>
  </si>
  <si>
    <r>
      <rPr>
        <sz val="10"/>
        <rFont val="SansSerif"/>
      </rPr>
      <t>HOUPIN, Gilles</t>
    </r>
  </si>
  <si>
    <r>
      <rPr>
        <sz val="10"/>
        <rFont val="SansSerif"/>
      </rPr>
      <t>WINOGRAD, Serge</t>
    </r>
  </si>
  <si>
    <r>
      <rPr>
        <sz val="10"/>
        <rFont val="SansSerif"/>
      </rPr>
      <t>BAUDIN, Gilles</t>
    </r>
  </si>
  <si>
    <t>Points</t>
  </si>
  <si>
    <t>Classement</t>
  </si>
  <si>
    <t>classement</t>
  </si>
  <si>
    <t>Nom</t>
  </si>
  <si>
    <t>1ere</t>
  </si>
  <si>
    <t>2nde</t>
  </si>
  <si>
    <t>3éme</t>
  </si>
  <si>
    <t>3ème</t>
  </si>
  <si>
    <t>1er</t>
  </si>
  <si>
    <t>2nd</t>
  </si>
  <si>
    <t>mattei veronique</t>
  </si>
  <si>
    <t>bpce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</si>
</sst>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0"/>
      <color rgb="FF000000"/>
      <name val="SansSerif"/>
      <family val="2"/>
    </font>
    <font>
      <sz val="10"/>
      <color rgb="FF000000"/>
      <name val="SansSerif"/>
    </font>
    <font>
      <sz val="11"/>
      <color rgb="FF000000"/>
      <name val="Aptos Narrow"/>
      <family val="2"/>
      <scheme val="minor"/>
    </font>
    <font>
      <sz val="10"/>
      <color rgb="FF000000"/>
      <name val="Arial Narrow"/>
      <family val="2"/>
    </font>
    <font>
      <sz val="11"/>
      <name val="Aptos Narrow"/>
      <family val="2"/>
      <scheme val="minor"/>
    </font>
    <font>
      <sz val="10"/>
      <name val="SansSerif"/>
      <family val="2"/>
    </font>
    <font>
      <sz val="10"/>
      <name val="SansSerif"/>
    </font>
    <font>
      <b/>
      <sz val="11"/>
      <name val="Aptos Narrow"/>
      <family val="2"/>
      <scheme val="minor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49" fontId="11" fillId="3" borderId="0" xfId="0" applyNumberFormat="1" applyFont="1" applyFill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7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1" fillId="3" borderId="0" xfId="0" applyNumberFormat="1" applyFont="1" applyFill="1" applyAlignment="1">
      <alignment vertical="center" wrapText="1"/>
    </xf>
    <xf numFmtId="0" fontId="7" fillId="3" borderId="0" xfId="0" applyFont="1" applyFill="1"/>
    <xf numFmtId="0" fontId="8" fillId="3" borderId="0" xfId="0" applyFont="1" applyFill="1" applyAlignment="1">
      <alignment vertical="center" wrapText="1"/>
    </xf>
    <xf numFmtId="0" fontId="7" fillId="4" borderId="0" xfId="0" applyFont="1" applyFill="1"/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7" borderId="0" xfId="0" applyFont="1" applyFill="1"/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4D1D-371B-40C8-ADB7-C9BEEB505088}">
  <dimension ref="A1:B148"/>
  <sheetViews>
    <sheetView topLeftCell="A46" workbookViewId="0"/>
  </sheetViews>
  <sheetFormatPr baseColWidth="10" defaultRowHeight="15"/>
  <cols>
    <col min="1" max="1" width="27.85546875" style="3" bestFit="1" customWidth="1"/>
    <col min="2" max="2" width="11.42578125" style="3"/>
  </cols>
  <sheetData>
    <row r="1" spans="1:2">
      <c r="A1" s="3" t="s">
        <v>295</v>
      </c>
      <c r="B1" s="3" t="s">
        <v>0</v>
      </c>
    </row>
    <row r="2" spans="1:2">
      <c r="A2" s="13" t="s">
        <v>239</v>
      </c>
      <c r="B2" s="13" t="s">
        <v>21</v>
      </c>
    </row>
    <row r="3" spans="1:2">
      <c r="A3" s="20" t="s">
        <v>128</v>
      </c>
      <c r="B3" s="13" t="s">
        <v>37</v>
      </c>
    </row>
    <row r="4" spans="1:2">
      <c r="A4" s="20" t="s">
        <v>129</v>
      </c>
      <c r="B4" s="13" t="s">
        <v>30</v>
      </c>
    </row>
    <row r="5" spans="1:2">
      <c r="A5" s="20" t="s">
        <v>130</v>
      </c>
      <c r="B5" s="13" t="s">
        <v>131</v>
      </c>
    </row>
    <row r="6" spans="1:2">
      <c r="A6" s="14" t="s">
        <v>266</v>
      </c>
      <c r="B6" s="13" t="s">
        <v>240</v>
      </c>
    </row>
    <row r="7" spans="1:2">
      <c r="A7" s="14" t="s">
        <v>270</v>
      </c>
      <c r="B7" s="13" t="s">
        <v>174</v>
      </c>
    </row>
    <row r="8" spans="1:2">
      <c r="A8" s="20" t="s">
        <v>132</v>
      </c>
      <c r="B8" s="13" t="s">
        <v>32</v>
      </c>
    </row>
    <row r="9" spans="1:2">
      <c r="A9" s="14" t="s">
        <v>229</v>
      </c>
      <c r="B9" s="13" t="s">
        <v>4</v>
      </c>
    </row>
    <row r="10" spans="1:2">
      <c r="A10" s="20" t="s">
        <v>133</v>
      </c>
      <c r="B10" s="13" t="s">
        <v>15</v>
      </c>
    </row>
    <row r="11" spans="1:2">
      <c r="A11" s="14" t="s">
        <v>233</v>
      </c>
      <c r="B11" s="13" t="s">
        <v>6</v>
      </c>
    </row>
    <row r="12" spans="1:2">
      <c r="A12" s="12" t="s">
        <v>3</v>
      </c>
      <c r="B12" s="13" t="s">
        <v>4</v>
      </c>
    </row>
    <row r="13" spans="1:2">
      <c r="A13" s="14" t="s">
        <v>279</v>
      </c>
      <c r="B13" s="13" t="s">
        <v>58</v>
      </c>
    </row>
    <row r="14" spans="1:2">
      <c r="A14" s="14" t="s">
        <v>262</v>
      </c>
      <c r="B14" s="13" t="s">
        <v>24</v>
      </c>
    </row>
    <row r="15" spans="1:2">
      <c r="A15" s="20" t="s">
        <v>134</v>
      </c>
      <c r="B15" s="13" t="s">
        <v>30</v>
      </c>
    </row>
    <row r="16" spans="1:2">
      <c r="A16" s="20" t="s">
        <v>135</v>
      </c>
      <c r="B16" s="13" t="s">
        <v>30</v>
      </c>
    </row>
    <row r="17" spans="1:2">
      <c r="A17" s="13" t="s">
        <v>187</v>
      </c>
      <c r="B17" s="13" t="s">
        <v>75</v>
      </c>
    </row>
    <row r="18" spans="1:2">
      <c r="A18" s="14" t="s">
        <v>276</v>
      </c>
      <c r="B18" s="13" t="s">
        <v>241</v>
      </c>
    </row>
    <row r="19" spans="1:2">
      <c r="A19" s="13" t="s">
        <v>188</v>
      </c>
      <c r="B19" s="13" t="s">
        <v>4</v>
      </c>
    </row>
    <row r="20" spans="1:2">
      <c r="A20" s="13" t="s">
        <v>189</v>
      </c>
      <c r="B20" s="13" t="s">
        <v>32</v>
      </c>
    </row>
    <row r="21" spans="1:2">
      <c r="A21" s="13" t="s">
        <v>251</v>
      </c>
      <c r="B21" s="13" t="s">
        <v>13</v>
      </c>
    </row>
    <row r="22" spans="1:2">
      <c r="A22" s="20" t="s">
        <v>138</v>
      </c>
      <c r="B22" s="13" t="s">
        <v>6</v>
      </c>
    </row>
    <row r="23" spans="1:2">
      <c r="A23" s="13" t="s">
        <v>190</v>
      </c>
      <c r="B23" s="13" t="s">
        <v>40</v>
      </c>
    </row>
    <row r="24" spans="1:2">
      <c r="A24" s="14" t="s">
        <v>256</v>
      </c>
      <c r="B24" s="13" t="s">
        <v>75</v>
      </c>
    </row>
    <row r="25" spans="1:2">
      <c r="A25" s="20" t="s">
        <v>139</v>
      </c>
      <c r="B25" s="13" t="s">
        <v>2</v>
      </c>
    </row>
    <row r="26" spans="1:2">
      <c r="A26" s="12" t="s">
        <v>7</v>
      </c>
      <c r="B26" s="13" t="s">
        <v>8</v>
      </c>
    </row>
    <row r="27" spans="1:2">
      <c r="A27" s="20" t="s">
        <v>140</v>
      </c>
      <c r="B27" s="13" t="s">
        <v>37</v>
      </c>
    </row>
    <row r="28" spans="1:2">
      <c r="A28" s="20" t="s">
        <v>141</v>
      </c>
      <c r="B28" s="13" t="s">
        <v>6</v>
      </c>
    </row>
    <row r="29" spans="1:2">
      <c r="A29" s="20" t="s">
        <v>142</v>
      </c>
      <c r="B29" s="13" t="s">
        <v>6</v>
      </c>
    </row>
    <row r="30" spans="1:2">
      <c r="A30" s="20" t="s">
        <v>143</v>
      </c>
      <c r="B30" s="13" t="s">
        <v>21</v>
      </c>
    </row>
    <row r="31" spans="1:2">
      <c r="A31" s="13" t="s">
        <v>191</v>
      </c>
      <c r="B31" s="13" t="s">
        <v>58</v>
      </c>
    </row>
    <row r="32" spans="1:2">
      <c r="A32" s="13" t="s">
        <v>192</v>
      </c>
      <c r="B32" s="13" t="s">
        <v>40</v>
      </c>
    </row>
    <row r="33" spans="1:2">
      <c r="A33" s="20" t="s">
        <v>144</v>
      </c>
      <c r="B33" s="13" t="s">
        <v>32</v>
      </c>
    </row>
    <row r="34" spans="1:2">
      <c r="A34" s="12" t="s">
        <v>9</v>
      </c>
      <c r="B34" s="13" t="s">
        <v>10</v>
      </c>
    </row>
    <row r="35" spans="1:2">
      <c r="A35" s="14" t="s">
        <v>263</v>
      </c>
      <c r="B35" s="13" t="s">
        <v>30</v>
      </c>
    </row>
    <row r="36" spans="1:2">
      <c r="A36" s="14" t="s">
        <v>234</v>
      </c>
      <c r="B36" s="13" t="s">
        <v>30</v>
      </c>
    </row>
    <row r="37" spans="1:2">
      <c r="A37" s="14" t="s">
        <v>236</v>
      </c>
      <c r="B37" s="13" t="s">
        <v>37</v>
      </c>
    </row>
    <row r="38" spans="1:2">
      <c r="A38" s="14" t="s">
        <v>237</v>
      </c>
      <c r="B38" s="13" t="s">
        <v>24</v>
      </c>
    </row>
    <row r="39" spans="1:2">
      <c r="A39" s="14" t="s">
        <v>286</v>
      </c>
      <c r="B39" s="13" t="s">
        <v>8</v>
      </c>
    </row>
    <row r="40" spans="1:2">
      <c r="A40" s="13" t="s">
        <v>193</v>
      </c>
      <c r="B40" s="13" t="s">
        <v>6</v>
      </c>
    </row>
    <row r="41" spans="1:2">
      <c r="A41" s="13" t="s">
        <v>194</v>
      </c>
      <c r="B41" s="13" t="s">
        <v>21</v>
      </c>
    </row>
    <row r="42" spans="1:2">
      <c r="A42" s="14" t="s">
        <v>282</v>
      </c>
      <c r="B42" s="13" t="s">
        <v>40</v>
      </c>
    </row>
    <row r="43" spans="1:2">
      <c r="A43" s="13" t="s">
        <v>195</v>
      </c>
      <c r="B43" s="13" t="s">
        <v>8</v>
      </c>
    </row>
    <row r="44" spans="1:2">
      <c r="A44" s="14" t="s">
        <v>265</v>
      </c>
      <c r="B44" s="13" t="s">
        <v>174</v>
      </c>
    </row>
    <row r="45" spans="1:2">
      <c r="A45" s="12" t="s">
        <v>11</v>
      </c>
      <c r="B45" s="13" t="s">
        <v>6</v>
      </c>
    </row>
    <row r="46" spans="1:2">
      <c r="A46" s="14" t="s">
        <v>230</v>
      </c>
      <c r="B46" s="14" t="s">
        <v>19</v>
      </c>
    </row>
    <row r="47" spans="1:2">
      <c r="A47" s="20" t="s">
        <v>145</v>
      </c>
      <c r="B47" s="13" t="s">
        <v>32</v>
      </c>
    </row>
    <row r="48" spans="1:2">
      <c r="A48" s="20" t="s">
        <v>146</v>
      </c>
      <c r="B48" s="13" t="s">
        <v>75</v>
      </c>
    </row>
    <row r="49" spans="1:2">
      <c r="A49" s="13" t="s">
        <v>253</v>
      </c>
      <c r="B49" s="13" t="s">
        <v>10</v>
      </c>
    </row>
    <row r="50" spans="1:2">
      <c r="A50" s="13" t="s">
        <v>196</v>
      </c>
      <c r="B50" s="13" t="s">
        <v>32</v>
      </c>
    </row>
    <row r="51" spans="1:2">
      <c r="A51" s="20" t="s">
        <v>147</v>
      </c>
      <c r="B51" s="13" t="s">
        <v>6</v>
      </c>
    </row>
    <row r="52" spans="1:2">
      <c r="A52" s="13" t="s">
        <v>197</v>
      </c>
      <c r="B52" s="13" t="s">
        <v>40</v>
      </c>
    </row>
    <row r="53" spans="1:2">
      <c r="A53" s="12" t="s">
        <v>12</v>
      </c>
      <c r="B53" s="13" t="s">
        <v>13</v>
      </c>
    </row>
    <row r="54" spans="1:2">
      <c r="A54" s="14" t="s">
        <v>272</v>
      </c>
      <c r="B54" s="13" t="s">
        <v>8</v>
      </c>
    </row>
    <row r="55" spans="1:2">
      <c r="A55" s="20" t="s">
        <v>150</v>
      </c>
      <c r="B55" s="13" t="s">
        <v>2</v>
      </c>
    </row>
    <row r="56" spans="1:2">
      <c r="A56" s="20" t="s">
        <v>151</v>
      </c>
      <c r="B56" s="13" t="s">
        <v>4</v>
      </c>
    </row>
    <row r="57" spans="1:2">
      <c r="A57" s="12" t="s">
        <v>14</v>
      </c>
      <c r="B57" s="13" t="s">
        <v>15</v>
      </c>
    </row>
    <row r="58" spans="1:2">
      <c r="A58" s="14" t="s">
        <v>261</v>
      </c>
      <c r="B58" s="13" t="s">
        <v>15</v>
      </c>
    </row>
    <row r="59" spans="1:2">
      <c r="A59" s="13" t="s">
        <v>198</v>
      </c>
      <c r="B59" s="13" t="s">
        <v>40</v>
      </c>
    </row>
    <row r="60" spans="1:2">
      <c r="A60" s="13" t="s">
        <v>199</v>
      </c>
      <c r="B60" s="13" t="s">
        <v>24</v>
      </c>
    </row>
    <row r="61" spans="1:2">
      <c r="A61" s="12" t="s">
        <v>16</v>
      </c>
      <c r="B61" s="13" t="s">
        <v>17</v>
      </c>
    </row>
    <row r="62" spans="1:2">
      <c r="A62" s="20" t="s">
        <v>153</v>
      </c>
      <c r="B62" s="13" t="s">
        <v>21</v>
      </c>
    </row>
    <row r="63" spans="1:2">
      <c r="A63" s="20" t="s">
        <v>155</v>
      </c>
      <c r="B63" s="13" t="s">
        <v>6</v>
      </c>
    </row>
    <row r="64" spans="1:2">
      <c r="A64" s="12" t="s">
        <v>18</v>
      </c>
      <c r="B64" s="13" t="s">
        <v>19</v>
      </c>
    </row>
    <row r="65" spans="1:2">
      <c r="A65" s="14" t="s">
        <v>289</v>
      </c>
      <c r="B65" s="13" t="s">
        <v>58</v>
      </c>
    </row>
    <row r="66" spans="1:2">
      <c r="A66" s="12" t="s">
        <v>20</v>
      </c>
      <c r="B66" s="13" t="s">
        <v>21</v>
      </c>
    </row>
    <row r="67" spans="1:2">
      <c r="A67" s="13" t="s">
        <v>200</v>
      </c>
      <c r="B67" s="13" t="s">
        <v>6</v>
      </c>
    </row>
    <row r="68" spans="1:2">
      <c r="A68" s="13" t="s">
        <v>201</v>
      </c>
      <c r="B68" s="13" t="s">
        <v>4</v>
      </c>
    </row>
    <row r="69" spans="1:2">
      <c r="A69" s="20" t="s">
        <v>156</v>
      </c>
      <c r="B69" s="13" t="s">
        <v>131</v>
      </c>
    </row>
    <row r="70" spans="1:2">
      <c r="A70" s="20" t="s">
        <v>157</v>
      </c>
      <c r="B70" s="13" t="s">
        <v>8</v>
      </c>
    </row>
    <row r="71" spans="1:2">
      <c r="A71" s="14" t="s">
        <v>277</v>
      </c>
      <c r="B71" s="13" t="s">
        <v>75</v>
      </c>
    </row>
    <row r="72" spans="1:2">
      <c r="A72" s="14" t="s">
        <v>258</v>
      </c>
      <c r="B72" s="13" t="s">
        <v>24</v>
      </c>
    </row>
    <row r="73" spans="1:2">
      <c r="A73" s="20" t="s">
        <v>158</v>
      </c>
      <c r="B73" s="13" t="s">
        <v>6</v>
      </c>
    </row>
    <row r="74" spans="1:2">
      <c r="A74" s="20" t="s">
        <v>159</v>
      </c>
      <c r="B74" s="13" t="s">
        <v>21</v>
      </c>
    </row>
    <row r="75" spans="1:2">
      <c r="A75" s="13" t="s">
        <v>203</v>
      </c>
      <c r="B75" s="13" t="s">
        <v>32</v>
      </c>
    </row>
    <row r="76" spans="1:2">
      <c r="A76" s="14" t="s">
        <v>287</v>
      </c>
      <c r="B76" s="13" t="s">
        <v>32</v>
      </c>
    </row>
    <row r="77" spans="1:2">
      <c r="A77" s="12" t="s">
        <v>22</v>
      </c>
      <c r="B77" s="13" t="s">
        <v>4</v>
      </c>
    </row>
    <row r="78" spans="1:2">
      <c r="A78" s="14" t="s">
        <v>275</v>
      </c>
      <c r="B78" s="13" t="s">
        <v>242</v>
      </c>
    </row>
    <row r="79" spans="1:2">
      <c r="A79" s="20" t="s">
        <v>161</v>
      </c>
      <c r="B79" s="13" t="s">
        <v>37</v>
      </c>
    </row>
    <row r="80" spans="1:2">
      <c r="A80" s="14" t="s">
        <v>267</v>
      </c>
      <c r="B80" s="13" t="s">
        <v>4</v>
      </c>
    </row>
    <row r="81" spans="1:2">
      <c r="A81" s="14" t="s">
        <v>281</v>
      </c>
      <c r="B81" s="13" t="s">
        <v>171</v>
      </c>
    </row>
    <row r="82" spans="1:2">
      <c r="A82" s="13" t="s">
        <v>205</v>
      </c>
      <c r="B82" s="13" t="s">
        <v>8</v>
      </c>
    </row>
    <row r="83" spans="1:2">
      <c r="A83" s="13" t="s">
        <v>206</v>
      </c>
      <c r="B83" s="13" t="s">
        <v>4</v>
      </c>
    </row>
    <row r="84" spans="1:2">
      <c r="A84" s="13" t="s">
        <v>207</v>
      </c>
      <c r="B84" s="13" t="s">
        <v>4</v>
      </c>
    </row>
    <row r="85" spans="1:2">
      <c r="A85" s="20" t="s">
        <v>162</v>
      </c>
      <c r="B85" s="13" t="s">
        <v>19</v>
      </c>
    </row>
    <row r="86" spans="1:2">
      <c r="A86" s="14" t="s">
        <v>260</v>
      </c>
      <c r="B86" s="13" t="s">
        <v>131</v>
      </c>
    </row>
    <row r="87" spans="1:2">
      <c r="A87" s="14" t="s">
        <v>264</v>
      </c>
      <c r="B87" s="13" t="s">
        <v>30</v>
      </c>
    </row>
    <row r="88" spans="1:2">
      <c r="A88" s="20" t="s">
        <v>163</v>
      </c>
      <c r="B88" s="13" t="s">
        <v>58</v>
      </c>
    </row>
    <row r="89" spans="1:2">
      <c r="A89" s="13" t="s">
        <v>208</v>
      </c>
      <c r="B89" s="13" t="s">
        <v>21</v>
      </c>
    </row>
    <row r="90" spans="1:2">
      <c r="A90" s="20" t="s">
        <v>164</v>
      </c>
      <c r="B90" s="13" t="s">
        <v>165</v>
      </c>
    </row>
    <row r="91" spans="1:2">
      <c r="A91" s="12" t="s">
        <v>23</v>
      </c>
      <c r="B91" s="13" t="s">
        <v>24</v>
      </c>
    </row>
    <row r="92" spans="1:2">
      <c r="A92" s="13" t="s">
        <v>209</v>
      </c>
      <c r="B92" s="13" t="s">
        <v>6</v>
      </c>
    </row>
    <row r="93" spans="1:2">
      <c r="A93" s="20" t="s">
        <v>166</v>
      </c>
      <c r="B93" s="13" t="s">
        <v>8</v>
      </c>
    </row>
    <row r="94" spans="1:2">
      <c r="A94" s="14" t="s">
        <v>273</v>
      </c>
      <c r="B94" s="13" t="s">
        <v>37</v>
      </c>
    </row>
    <row r="95" spans="1:2">
      <c r="A95" s="14" t="s">
        <v>257</v>
      </c>
      <c r="B95" s="13" t="s">
        <v>243</v>
      </c>
    </row>
    <row r="96" spans="1:2">
      <c r="A96" s="12" t="s">
        <v>25</v>
      </c>
      <c r="B96" s="13" t="s">
        <v>8</v>
      </c>
    </row>
    <row r="97" spans="1:2">
      <c r="A97" s="13" t="s">
        <v>210</v>
      </c>
      <c r="B97" s="13" t="s">
        <v>30</v>
      </c>
    </row>
    <row r="98" spans="1:2">
      <c r="A98" s="12" t="s">
        <v>26</v>
      </c>
      <c r="B98" s="13" t="s">
        <v>19</v>
      </c>
    </row>
    <row r="99" spans="1:2">
      <c r="A99" s="13" t="s">
        <v>211</v>
      </c>
      <c r="B99" s="13" t="s">
        <v>6</v>
      </c>
    </row>
    <row r="100" spans="1:2">
      <c r="A100" s="14" t="s">
        <v>278</v>
      </c>
      <c r="B100" s="13" t="s">
        <v>15</v>
      </c>
    </row>
    <row r="101" spans="1:2">
      <c r="A101" s="13" t="s">
        <v>212</v>
      </c>
      <c r="B101" s="13" t="s">
        <v>4</v>
      </c>
    </row>
    <row r="102" spans="1:2">
      <c r="A102" s="13" t="s">
        <v>213</v>
      </c>
      <c r="B102" s="13" t="s">
        <v>13</v>
      </c>
    </row>
    <row r="103" spans="1:2">
      <c r="A103" s="14" t="s">
        <v>285</v>
      </c>
      <c r="B103" s="13" t="s">
        <v>32</v>
      </c>
    </row>
    <row r="104" spans="1:2">
      <c r="A104" s="20" t="s">
        <v>167</v>
      </c>
      <c r="B104" s="13" t="s">
        <v>17</v>
      </c>
    </row>
    <row r="105" spans="1:2">
      <c r="A105" s="12" t="s">
        <v>28</v>
      </c>
      <c r="B105" s="13" t="s">
        <v>6</v>
      </c>
    </row>
    <row r="106" spans="1:2">
      <c r="A106" s="20" t="s">
        <v>168</v>
      </c>
      <c r="B106" s="13" t="s">
        <v>58</v>
      </c>
    </row>
    <row r="107" spans="1:2">
      <c r="A107" s="14" t="s">
        <v>268</v>
      </c>
      <c r="B107" s="13" t="s">
        <v>174</v>
      </c>
    </row>
    <row r="108" spans="1:2">
      <c r="A108" s="14" t="s">
        <v>269</v>
      </c>
      <c r="B108" s="13" t="s">
        <v>58</v>
      </c>
    </row>
    <row r="109" spans="1:2">
      <c r="A109" s="20" t="s">
        <v>169</v>
      </c>
      <c r="B109" s="13" t="s">
        <v>75</v>
      </c>
    </row>
    <row r="110" spans="1:2">
      <c r="A110" s="14" t="s">
        <v>283</v>
      </c>
      <c r="B110" s="13" t="s">
        <v>131</v>
      </c>
    </row>
    <row r="111" spans="1:2">
      <c r="A111" s="13" t="s">
        <v>214</v>
      </c>
      <c r="B111" s="13" t="s">
        <v>15</v>
      </c>
    </row>
    <row r="112" spans="1:2">
      <c r="A112" s="13" t="s">
        <v>215</v>
      </c>
      <c r="B112" s="13" t="s">
        <v>2</v>
      </c>
    </row>
    <row r="113" spans="1:2">
      <c r="A113" s="12" t="s">
        <v>29</v>
      </c>
      <c r="B113" s="13" t="s">
        <v>30</v>
      </c>
    </row>
    <row r="114" spans="1:2">
      <c r="A114" s="14" t="s">
        <v>288</v>
      </c>
      <c r="B114" s="13" t="s">
        <v>241</v>
      </c>
    </row>
    <row r="115" spans="1:2">
      <c r="A115" s="12" t="s">
        <v>31</v>
      </c>
      <c r="B115" s="13" t="s">
        <v>32</v>
      </c>
    </row>
    <row r="116" spans="1:2">
      <c r="A116" s="20" t="s">
        <v>170</v>
      </c>
      <c r="B116" s="13" t="s">
        <v>171</v>
      </c>
    </row>
    <row r="117" spans="1:2">
      <c r="A117" s="20" t="s">
        <v>172</v>
      </c>
      <c r="B117" s="13" t="s">
        <v>37</v>
      </c>
    </row>
    <row r="118" spans="1:2">
      <c r="A118" s="20" t="s">
        <v>173</v>
      </c>
      <c r="B118" s="13" t="s">
        <v>174</v>
      </c>
    </row>
    <row r="119" spans="1:2">
      <c r="A119" s="13" t="s">
        <v>217</v>
      </c>
      <c r="B119" s="13" t="s">
        <v>32</v>
      </c>
    </row>
    <row r="120" spans="1:2">
      <c r="A120" s="20" t="s">
        <v>175</v>
      </c>
      <c r="B120" s="13" t="s">
        <v>10</v>
      </c>
    </row>
    <row r="121" spans="1:2">
      <c r="A121" s="20" t="s">
        <v>176</v>
      </c>
      <c r="B121" s="13" t="s">
        <v>4</v>
      </c>
    </row>
    <row r="122" spans="1:2">
      <c r="A122" s="12" t="s">
        <v>33</v>
      </c>
      <c r="B122" s="13" t="s">
        <v>30</v>
      </c>
    </row>
    <row r="123" spans="1:2">
      <c r="A123" s="12" t="s">
        <v>34</v>
      </c>
      <c r="B123" s="13" t="s">
        <v>19</v>
      </c>
    </row>
    <row r="124" spans="1:2">
      <c r="A124" s="14" t="s">
        <v>232</v>
      </c>
      <c r="B124" s="13" t="s">
        <v>58</v>
      </c>
    </row>
    <row r="125" spans="1:2">
      <c r="A125" s="20" t="s">
        <v>177</v>
      </c>
      <c r="B125" s="13" t="s">
        <v>58</v>
      </c>
    </row>
    <row r="126" spans="1:2">
      <c r="A126" s="13" t="s">
        <v>254</v>
      </c>
      <c r="B126" s="13" t="s">
        <v>32</v>
      </c>
    </row>
    <row r="127" spans="1:2">
      <c r="A127" s="13" t="s">
        <v>218</v>
      </c>
      <c r="B127" s="13" t="s">
        <v>32</v>
      </c>
    </row>
    <row r="128" spans="1:2">
      <c r="A128" s="12" t="s">
        <v>35</v>
      </c>
      <c r="B128" s="13" t="s">
        <v>21</v>
      </c>
    </row>
    <row r="129" spans="1:2">
      <c r="A129" s="14" t="s">
        <v>271</v>
      </c>
      <c r="B129" s="13" t="s">
        <v>244</v>
      </c>
    </row>
    <row r="130" spans="1:2">
      <c r="A130" s="19" t="s">
        <v>252</v>
      </c>
      <c r="B130" s="13" t="s">
        <v>17</v>
      </c>
    </row>
    <row r="131" spans="1:2">
      <c r="A131" s="20" t="s">
        <v>178</v>
      </c>
      <c r="B131" s="13" t="s">
        <v>75</v>
      </c>
    </row>
    <row r="132" spans="1:2">
      <c r="A132" s="20" t="s">
        <v>179</v>
      </c>
      <c r="B132" s="13" t="s">
        <v>13</v>
      </c>
    </row>
    <row r="133" spans="1:2">
      <c r="A133" s="13" t="s">
        <v>220</v>
      </c>
      <c r="B133" s="13" t="s">
        <v>19</v>
      </c>
    </row>
    <row r="134" spans="1:2">
      <c r="A134" s="20" t="s">
        <v>180</v>
      </c>
      <c r="B134" s="13" t="s">
        <v>13</v>
      </c>
    </row>
    <row r="135" spans="1:2">
      <c r="A135" s="14" t="s">
        <v>280</v>
      </c>
      <c r="B135" s="13" t="s">
        <v>21</v>
      </c>
    </row>
    <row r="136" spans="1:2">
      <c r="A136" s="12" t="s">
        <v>36</v>
      </c>
      <c r="B136" s="13" t="s">
        <v>37</v>
      </c>
    </row>
    <row r="137" spans="1:2">
      <c r="A137" s="20" t="s">
        <v>181</v>
      </c>
      <c r="B137" s="13" t="s">
        <v>21</v>
      </c>
    </row>
    <row r="138" spans="1:2">
      <c r="A138" s="14" t="s">
        <v>259</v>
      </c>
      <c r="B138" s="13" t="s">
        <v>24</v>
      </c>
    </row>
    <row r="139" spans="1:2">
      <c r="A139" s="20" t="s">
        <v>182</v>
      </c>
      <c r="B139" s="13" t="s">
        <v>32</v>
      </c>
    </row>
    <row r="140" spans="1:2">
      <c r="A140" s="13" t="s">
        <v>221</v>
      </c>
      <c r="B140" s="13" t="s">
        <v>8</v>
      </c>
    </row>
    <row r="141" spans="1:2">
      <c r="A141" s="14" t="s">
        <v>274</v>
      </c>
      <c r="B141" s="13" t="s">
        <v>13</v>
      </c>
    </row>
    <row r="142" spans="1:2">
      <c r="A142" s="13" t="s">
        <v>222</v>
      </c>
      <c r="B142" s="13" t="s">
        <v>21</v>
      </c>
    </row>
    <row r="143" spans="1:2">
      <c r="A143" s="13" t="s">
        <v>223</v>
      </c>
      <c r="B143" s="13" t="s">
        <v>10</v>
      </c>
    </row>
    <row r="144" spans="1:2">
      <c r="A144" s="13" t="s">
        <v>224</v>
      </c>
      <c r="B144" s="13" t="s">
        <v>2</v>
      </c>
    </row>
    <row r="145" spans="1:2">
      <c r="A145" s="20" t="s">
        <v>183</v>
      </c>
      <c r="B145" s="13" t="s">
        <v>58</v>
      </c>
    </row>
    <row r="146" spans="1:2">
      <c r="A146" s="14" t="s">
        <v>290</v>
      </c>
      <c r="B146" s="13" t="s">
        <v>8</v>
      </c>
    </row>
    <row r="147" spans="1:2">
      <c r="A147" s="12" t="s">
        <v>39</v>
      </c>
      <c r="B147" s="13" t="s">
        <v>40</v>
      </c>
    </row>
    <row r="148" spans="1:2">
      <c r="A148" s="20" t="s">
        <v>184</v>
      </c>
      <c r="B148" s="13" t="s">
        <v>4</v>
      </c>
    </row>
  </sheetData>
  <sortState xmlns:xlrd2="http://schemas.microsoft.com/office/spreadsheetml/2017/richdata2" ref="A2:B148">
    <sortCondition ref="A1:A1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07A1-1C15-4C1B-BFE0-50CBF5E63346}">
  <dimension ref="A1:Z134"/>
  <sheetViews>
    <sheetView workbookViewId="0">
      <selection activeCell="G23" sqref="G23"/>
    </sheetView>
  </sheetViews>
  <sheetFormatPr baseColWidth="10" defaultColWidth="11.5703125" defaultRowHeight="15"/>
  <cols>
    <col min="1" max="1" width="11.5703125" style="11"/>
    <col min="2" max="2" width="29.5703125" style="13" customWidth="1"/>
    <col min="3" max="3" width="8.5703125" style="13" customWidth="1"/>
    <col min="4" max="6" width="11.5703125" style="13"/>
    <col min="7" max="7" width="11.28515625" style="11" bestFit="1" customWidth="1"/>
    <col min="8" max="8" width="11.5703125" style="11"/>
    <col min="9" max="9" width="29.140625" style="11" customWidth="1"/>
    <col min="10" max="10" width="7.85546875" style="11" bestFit="1" customWidth="1"/>
    <col min="11" max="11" width="5.28515625" style="11" bestFit="1" customWidth="1"/>
    <col min="12" max="12" width="6.28515625" style="11" bestFit="1" customWidth="1"/>
    <col min="13" max="15" width="11.5703125" style="11"/>
    <col min="16" max="16" width="31.140625" style="11" customWidth="1"/>
    <col min="17" max="22" width="11.5703125" style="11"/>
    <col min="23" max="23" width="21.140625" style="13" bestFit="1" customWidth="1"/>
    <col min="24" max="26" width="11.5703125" style="13"/>
    <col min="27" max="29" width="11.5703125" style="11"/>
    <col min="30" max="30" width="25.28515625" style="11" bestFit="1" customWidth="1"/>
    <col min="31" max="31" width="11.5703125" style="11"/>
    <col min="32" max="32" width="5.28515625" style="11" bestFit="1" customWidth="1"/>
    <col min="33" max="16384" width="11.5703125" style="11"/>
  </cols>
  <sheetData>
    <row r="1" spans="1:13" ht="30">
      <c r="A1" s="21" t="s">
        <v>292</v>
      </c>
      <c r="B1" s="25" t="s">
        <v>62</v>
      </c>
      <c r="C1" s="27" t="s">
        <v>0</v>
      </c>
      <c r="D1" s="27" t="s">
        <v>41</v>
      </c>
      <c r="E1" s="27" t="s">
        <v>42</v>
      </c>
      <c r="F1" s="27" t="s">
        <v>43</v>
      </c>
      <c r="G1" s="11" t="s">
        <v>293</v>
      </c>
      <c r="H1" s="21" t="s">
        <v>292</v>
      </c>
      <c r="I1" s="26" t="s">
        <v>59</v>
      </c>
      <c r="J1" s="27" t="s">
        <v>0</v>
      </c>
      <c r="K1" s="27" t="s">
        <v>41</v>
      </c>
      <c r="L1" s="27" t="s">
        <v>42</v>
      </c>
      <c r="M1" s="27" t="s">
        <v>43</v>
      </c>
    </row>
    <row r="2" spans="1:13">
      <c r="A2" s="48">
        <v>8</v>
      </c>
      <c r="B2" s="14" t="s">
        <v>233</v>
      </c>
      <c r="C2" s="11" t="s">
        <v>6</v>
      </c>
      <c r="D2" s="14" t="s">
        <v>66</v>
      </c>
      <c r="E2" s="13">
        <v>19</v>
      </c>
      <c r="F2" s="13">
        <f t="shared" ref="F2:F10" si="0">D2+E2</f>
        <v>36</v>
      </c>
      <c r="G2" s="11">
        <v>1</v>
      </c>
      <c r="H2" s="48">
        <v>19</v>
      </c>
      <c r="I2" s="36" t="s">
        <v>256</v>
      </c>
      <c r="J2" s="11" t="s">
        <v>75</v>
      </c>
      <c r="K2" s="36" t="s">
        <v>86</v>
      </c>
      <c r="L2" s="11">
        <v>30</v>
      </c>
      <c r="M2" s="11">
        <f t="shared" ref="M2:M29" si="1">K2+L2</f>
        <v>63</v>
      </c>
    </row>
    <row r="3" spans="1:13">
      <c r="A3" s="48">
        <v>5</v>
      </c>
      <c r="B3" s="14" t="s">
        <v>229</v>
      </c>
      <c r="C3" s="11" t="s">
        <v>4</v>
      </c>
      <c r="D3" s="14" t="s">
        <v>49</v>
      </c>
      <c r="E3" s="13">
        <v>17</v>
      </c>
      <c r="F3" s="13">
        <f t="shared" si="0"/>
        <v>36</v>
      </c>
      <c r="G3" s="11">
        <v>2</v>
      </c>
      <c r="H3" s="48">
        <v>10</v>
      </c>
      <c r="I3" s="36" t="s">
        <v>257</v>
      </c>
      <c r="J3" s="11" t="s">
        <v>243</v>
      </c>
      <c r="K3" s="36" t="s">
        <v>104</v>
      </c>
      <c r="L3" s="11">
        <v>25</v>
      </c>
      <c r="M3" s="11">
        <f t="shared" si="1"/>
        <v>56</v>
      </c>
    </row>
    <row r="4" spans="1:13">
      <c r="A4" s="48">
        <v>3</v>
      </c>
      <c r="B4" s="14" t="s">
        <v>237</v>
      </c>
      <c r="C4" s="11" t="s">
        <v>24</v>
      </c>
      <c r="D4" s="14" t="s">
        <v>71</v>
      </c>
      <c r="E4" s="13">
        <v>17</v>
      </c>
      <c r="F4" s="13">
        <f t="shared" si="0"/>
        <v>35</v>
      </c>
      <c r="G4" s="11">
        <v>3</v>
      </c>
      <c r="H4" s="48">
        <v>5</v>
      </c>
      <c r="I4" s="36" t="s">
        <v>258</v>
      </c>
      <c r="J4" s="11" t="s">
        <v>24</v>
      </c>
      <c r="K4" s="36" t="s">
        <v>96</v>
      </c>
      <c r="L4" s="11">
        <v>24</v>
      </c>
      <c r="M4" s="11">
        <f t="shared" si="1"/>
        <v>50</v>
      </c>
    </row>
    <row r="5" spans="1:13">
      <c r="A5" s="11">
        <v>2</v>
      </c>
      <c r="B5" s="14" t="s">
        <v>236</v>
      </c>
      <c r="C5" s="11" t="s">
        <v>37</v>
      </c>
      <c r="D5" s="14">
        <v>15</v>
      </c>
      <c r="E5" s="13">
        <v>13</v>
      </c>
      <c r="F5" s="13">
        <f t="shared" si="0"/>
        <v>28</v>
      </c>
      <c r="G5" s="11">
        <v>4</v>
      </c>
      <c r="H5" s="11">
        <v>3</v>
      </c>
      <c r="I5" s="36" t="s">
        <v>259</v>
      </c>
      <c r="J5" s="11" t="s">
        <v>24</v>
      </c>
      <c r="K5" s="36" t="s">
        <v>44</v>
      </c>
      <c r="L5" s="11">
        <v>24</v>
      </c>
      <c r="M5" s="11">
        <f t="shared" si="1"/>
        <v>46</v>
      </c>
    </row>
    <row r="6" spans="1:13">
      <c r="A6" s="11">
        <v>1</v>
      </c>
      <c r="B6" s="14" t="s">
        <v>232</v>
      </c>
      <c r="C6" s="11" t="s">
        <v>58</v>
      </c>
      <c r="D6" s="14" t="s">
        <v>55</v>
      </c>
      <c r="E6" s="13">
        <v>14</v>
      </c>
      <c r="F6" s="13">
        <f t="shared" si="0"/>
        <v>23</v>
      </c>
      <c r="G6" s="11">
        <v>5</v>
      </c>
      <c r="H6" s="11">
        <v>1</v>
      </c>
      <c r="I6" s="36" t="s">
        <v>260</v>
      </c>
      <c r="J6" s="11" t="s">
        <v>131</v>
      </c>
      <c r="K6" s="36" t="s">
        <v>51</v>
      </c>
      <c r="L6" s="11">
        <v>24</v>
      </c>
      <c r="M6" s="11">
        <f t="shared" si="1"/>
        <v>45</v>
      </c>
    </row>
    <row r="7" spans="1:13">
      <c r="B7" s="19" t="s">
        <v>252</v>
      </c>
      <c r="C7" s="11" t="s">
        <v>17</v>
      </c>
      <c r="D7" s="14" t="s">
        <v>77</v>
      </c>
      <c r="E7" s="13">
        <v>10</v>
      </c>
      <c r="F7" s="13">
        <f t="shared" si="0"/>
        <v>23</v>
      </c>
      <c r="G7" s="11">
        <v>6</v>
      </c>
      <c r="I7" s="36" t="s">
        <v>261</v>
      </c>
      <c r="J7" s="11" t="s">
        <v>15</v>
      </c>
      <c r="K7" s="36" t="s">
        <v>51</v>
      </c>
      <c r="L7" s="11">
        <v>21</v>
      </c>
      <c r="M7" s="11">
        <f t="shared" si="1"/>
        <v>42</v>
      </c>
    </row>
    <row r="8" spans="1:13">
      <c r="B8" s="13" t="s">
        <v>251</v>
      </c>
      <c r="C8" s="13" t="s">
        <v>13</v>
      </c>
      <c r="D8" s="13">
        <v>11</v>
      </c>
      <c r="E8" s="13">
        <v>11</v>
      </c>
      <c r="F8" s="13">
        <f t="shared" si="0"/>
        <v>22</v>
      </c>
      <c r="G8" s="11">
        <v>7</v>
      </c>
      <c r="I8" s="36" t="s">
        <v>262</v>
      </c>
      <c r="J8" s="11" t="s">
        <v>24</v>
      </c>
      <c r="K8" s="36" t="s">
        <v>51</v>
      </c>
      <c r="L8" s="11">
        <v>19</v>
      </c>
      <c r="M8" s="11">
        <f t="shared" si="1"/>
        <v>40</v>
      </c>
    </row>
    <row r="9" spans="1:13">
      <c r="B9" s="14" t="s">
        <v>234</v>
      </c>
      <c r="C9" s="11" t="s">
        <v>30</v>
      </c>
      <c r="D9" s="14" t="s">
        <v>68</v>
      </c>
      <c r="E9" s="13">
        <v>13</v>
      </c>
      <c r="F9" s="13">
        <f t="shared" si="0"/>
        <v>20</v>
      </c>
      <c r="G9" s="11">
        <v>8</v>
      </c>
      <c r="I9" s="36" t="s">
        <v>263</v>
      </c>
      <c r="J9" s="11" t="s">
        <v>30</v>
      </c>
      <c r="K9" s="36" t="s">
        <v>66</v>
      </c>
      <c r="L9" s="11">
        <v>23</v>
      </c>
      <c r="M9" s="11">
        <f t="shared" si="1"/>
        <v>40</v>
      </c>
    </row>
    <row r="10" spans="1:13">
      <c r="B10" s="14" t="s">
        <v>230</v>
      </c>
      <c r="C10" s="14" t="s">
        <v>19</v>
      </c>
      <c r="D10" s="14" t="s">
        <v>55</v>
      </c>
      <c r="E10" s="13">
        <v>8</v>
      </c>
      <c r="F10" s="13">
        <f t="shared" si="0"/>
        <v>17</v>
      </c>
      <c r="G10" s="11">
        <v>9</v>
      </c>
      <c r="I10" s="36" t="s">
        <v>264</v>
      </c>
      <c r="J10" s="11" t="s">
        <v>30</v>
      </c>
      <c r="K10" s="36" t="s">
        <v>79</v>
      </c>
      <c r="L10" s="11">
        <v>24</v>
      </c>
      <c r="M10" s="11">
        <f t="shared" si="1"/>
        <v>40</v>
      </c>
    </row>
    <row r="11" spans="1:13">
      <c r="B11" s="22" t="s">
        <v>235</v>
      </c>
      <c r="C11" s="22" t="s">
        <v>246</v>
      </c>
      <c r="D11" s="22" t="s">
        <v>73</v>
      </c>
      <c r="E11" s="24">
        <v>8</v>
      </c>
      <c r="F11" s="24"/>
      <c r="I11" s="36" t="s">
        <v>265</v>
      </c>
      <c r="J11" s="11" t="s">
        <v>174</v>
      </c>
      <c r="K11" s="36" t="s">
        <v>49</v>
      </c>
      <c r="L11" s="11">
        <v>20</v>
      </c>
      <c r="M11" s="11">
        <f t="shared" si="1"/>
        <v>39</v>
      </c>
    </row>
    <row r="12" spans="1:13">
      <c r="A12" s="21" t="s">
        <v>292</v>
      </c>
      <c r="B12" s="25" t="s">
        <v>63</v>
      </c>
      <c r="C12" s="27" t="s">
        <v>0</v>
      </c>
      <c r="D12" s="27" t="s">
        <v>41</v>
      </c>
      <c r="E12" s="27" t="s">
        <v>42</v>
      </c>
      <c r="F12" s="27" t="s">
        <v>43</v>
      </c>
      <c r="I12" s="36" t="s">
        <v>266</v>
      </c>
      <c r="J12" s="11" t="s">
        <v>240</v>
      </c>
      <c r="K12" s="36" t="s">
        <v>79</v>
      </c>
      <c r="L12" s="11">
        <v>22</v>
      </c>
      <c r="M12" s="11">
        <f t="shared" si="1"/>
        <v>38</v>
      </c>
    </row>
    <row r="13" spans="1:13">
      <c r="B13" s="12"/>
      <c r="I13" s="36" t="s">
        <v>267</v>
      </c>
      <c r="J13" s="11" t="s">
        <v>4</v>
      </c>
      <c r="K13" s="36" t="s">
        <v>51</v>
      </c>
      <c r="L13" s="11">
        <v>16</v>
      </c>
      <c r="M13" s="11">
        <f t="shared" si="1"/>
        <v>37</v>
      </c>
    </row>
    <row r="14" spans="1:13">
      <c r="A14" s="48"/>
      <c r="B14" s="12" t="s">
        <v>20</v>
      </c>
      <c r="C14" s="13" t="s">
        <v>21</v>
      </c>
      <c r="D14" s="13">
        <v>16</v>
      </c>
      <c r="E14" s="13">
        <v>9</v>
      </c>
      <c r="F14" s="13">
        <f t="shared" ref="F14:F37" si="2">D14+E14</f>
        <v>25</v>
      </c>
      <c r="G14" s="11">
        <v>1</v>
      </c>
      <c r="I14" s="36" t="s">
        <v>268</v>
      </c>
      <c r="J14" s="11" t="s">
        <v>174</v>
      </c>
      <c r="K14" s="36" t="s">
        <v>71</v>
      </c>
      <c r="L14" s="11">
        <v>19</v>
      </c>
      <c r="M14" s="11">
        <f t="shared" si="1"/>
        <v>37</v>
      </c>
    </row>
    <row r="15" spans="1:13">
      <c r="A15" s="48">
        <v>8</v>
      </c>
      <c r="B15" s="12" t="s">
        <v>39</v>
      </c>
      <c r="C15" s="13" t="s">
        <v>40</v>
      </c>
      <c r="D15" s="13">
        <v>12</v>
      </c>
      <c r="E15" s="13">
        <v>12</v>
      </c>
      <c r="F15" s="13">
        <f t="shared" si="2"/>
        <v>24</v>
      </c>
      <c r="G15" s="11">
        <v>2</v>
      </c>
      <c r="I15" s="36" t="s">
        <v>269</v>
      </c>
      <c r="J15" s="11" t="s">
        <v>58</v>
      </c>
      <c r="K15" s="36">
        <v>20</v>
      </c>
      <c r="L15" s="11">
        <v>17</v>
      </c>
      <c r="M15" s="11">
        <f t="shared" si="1"/>
        <v>37</v>
      </c>
    </row>
    <row r="16" spans="1:13">
      <c r="A16" s="48">
        <v>4</v>
      </c>
      <c r="B16" s="12" t="s">
        <v>33</v>
      </c>
      <c r="C16" s="13" t="s">
        <v>30</v>
      </c>
      <c r="D16" s="13">
        <v>9</v>
      </c>
      <c r="E16" s="13">
        <v>14</v>
      </c>
      <c r="F16" s="13">
        <f t="shared" si="2"/>
        <v>23</v>
      </c>
      <c r="G16" s="11">
        <v>3</v>
      </c>
      <c r="I16" s="36" t="s">
        <v>270</v>
      </c>
      <c r="J16" s="11" t="s">
        <v>174</v>
      </c>
      <c r="K16" s="36" t="s">
        <v>44</v>
      </c>
      <c r="L16" s="11">
        <v>14</v>
      </c>
      <c r="M16" s="11">
        <f t="shared" si="1"/>
        <v>36</v>
      </c>
    </row>
    <row r="17" spans="1:13">
      <c r="A17" s="11">
        <v>2</v>
      </c>
      <c r="B17" s="12" t="s">
        <v>36</v>
      </c>
      <c r="C17" s="13" t="s">
        <v>37</v>
      </c>
      <c r="D17" s="13">
        <v>9</v>
      </c>
      <c r="E17" s="13">
        <v>11</v>
      </c>
      <c r="F17" s="13">
        <f t="shared" si="2"/>
        <v>20</v>
      </c>
      <c r="G17" s="11">
        <v>4</v>
      </c>
      <c r="I17" s="36" t="s">
        <v>271</v>
      </c>
      <c r="J17" s="11" t="s">
        <v>244</v>
      </c>
      <c r="K17" s="36" t="s">
        <v>71</v>
      </c>
      <c r="L17" s="11">
        <v>18</v>
      </c>
      <c r="M17" s="11">
        <f t="shared" si="1"/>
        <v>36</v>
      </c>
    </row>
    <row r="18" spans="1:13">
      <c r="A18" s="11">
        <v>1</v>
      </c>
      <c r="B18" s="12" t="s">
        <v>31</v>
      </c>
      <c r="C18" s="13" t="s">
        <v>32</v>
      </c>
      <c r="D18" s="13">
        <v>7</v>
      </c>
      <c r="E18" s="13">
        <v>9</v>
      </c>
      <c r="F18" s="13">
        <f t="shared" si="2"/>
        <v>16</v>
      </c>
      <c r="G18" s="11">
        <v>5</v>
      </c>
      <c r="I18" s="36" t="s">
        <v>272</v>
      </c>
      <c r="J18" s="11" t="s">
        <v>8</v>
      </c>
      <c r="K18" s="36" t="s">
        <v>71</v>
      </c>
      <c r="L18" s="11">
        <v>17</v>
      </c>
      <c r="M18" s="11">
        <f t="shared" si="1"/>
        <v>35</v>
      </c>
    </row>
    <row r="19" spans="1:13">
      <c r="B19" s="12" t="s">
        <v>35</v>
      </c>
      <c r="C19" s="13" t="s">
        <v>21</v>
      </c>
      <c r="D19" s="13">
        <v>4</v>
      </c>
      <c r="E19" s="13">
        <v>11</v>
      </c>
      <c r="F19" s="13">
        <f t="shared" si="2"/>
        <v>15</v>
      </c>
      <c r="G19" s="11">
        <v>6</v>
      </c>
      <c r="I19" s="36" t="s">
        <v>273</v>
      </c>
      <c r="J19" s="11" t="s">
        <v>37</v>
      </c>
      <c r="K19" s="36" t="s">
        <v>84</v>
      </c>
      <c r="L19" s="11">
        <v>21</v>
      </c>
      <c r="M19" s="11">
        <f t="shared" si="1"/>
        <v>35</v>
      </c>
    </row>
    <row r="20" spans="1:13">
      <c r="B20" s="12" t="s">
        <v>3</v>
      </c>
      <c r="C20" s="13" t="s">
        <v>4</v>
      </c>
      <c r="D20" s="13">
        <v>6</v>
      </c>
      <c r="E20" s="13">
        <v>7</v>
      </c>
      <c r="F20" s="13">
        <f t="shared" si="2"/>
        <v>13</v>
      </c>
      <c r="G20" s="11">
        <v>7</v>
      </c>
      <c r="I20" s="36" t="s">
        <v>274</v>
      </c>
      <c r="J20" s="11" t="s">
        <v>13</v>
      </c>
      <c r="K20" s="36" t="s">
        <v>79</v>
      </c>
      <c r="L20" s="11">
        <v>17</v>
      </c>
      <c r="M20" s="11">
        <f t="shared" si="1"/>
        <v>33</v>
      </c>
    </row>
    <row r="21" spans="1:13">
      <c r="B21" s="12" t="s">
        <v>16</v>
      </c>
      <c r="C21" s="13" t="s">
        <v>17</v>
      </c>
      <c r="D21" s="13">
        <v>5</v>
      </c>
      <c r="E21" s="13">
        <v>7</v>
      </c>
      <c r="F21" s="13">
        <f t="shared" si="2"/>
        <v>12</v>
      </c>
      <c r="G21" s="11">
        <v>8</v>
      </c>
      <c r="I21" s="36" t="s">
        <v>275</v>
      </c>
      <c r="J21" s="11" t="s">
        <v>242</v>
      </c>
      <c r="K21" s="36" t="s">
        <v>47</v>
      </c>
      <c r="L21" s="11">
        <v>20</v>
      </c>
      <c r="M21" s="11">
        <f t="shared" si="1"/>
        <v>32</v>
      </c>
    </row>
    <row r="22" spans="1:13">
      <c r="B22" s="12" t="s">
        <v>34</v>
      </c>
      <c r="C22" s="13" t="s">
        <v>19</v>
      </c>
      <c r="D22" s="13">
        <v>5</v>
      </c>
      <c r="E22" s="13">
        <v>7</v>
      </c>
      <c r="F22" s="13">
        <f t="shared" si="2"/>
        <v>12</v>
      </c>
      <c r="G22" s="11">
        <v>9</v>
      </c>
      <c r="I22" s="36" t="s">
        <v>276</v>
      </c>
      <c r="J22" s="11" t="s">
        <v>241</v>
      </c>
      <c r="K22" s="36" t="s">
        <v>84</v>
      </c>
      <c r="L22" s="11">
        <v>15</v>
      </c>
      <c r="M22" s="11">
        <f t="shared" si="1"/>
        <v>29</v>
      </c>
    </row>
    <row r="23" spans="1:13">
      <c r="B23" s="12" t="s">
        <v>12</v>
      </c>
      <c r="C23" s="13" t="s">
        <v>13</v>
      </c>
      <c r="D23" s="13">
        <v>3</v>
      </c>
      <c r="E23" s="13">
        <v>8</v>
      </c>
      <c r="F23" s="13">
        <f t="shared" si="2"/>
        <v>11</v>
      </c>
      <c r="G23" s="11">
        <v>10</v>
      </c>
      <c r="I23" s="36" t="s">
        <v>277</v>
      </c>
      <c r="J23" s="11" t="s">
        <v>75</v>
      </c>
      <c r="K23" s="36" t="s">
        <v>94</v>
      </c>
      <c r="L23" s="11">
        <v>13</v>
      </c>
      <c r="M23" s="11">
        <f t="shared" si="1"/>
        <v>28</v>
      </c>
    </row>
    <row r="24" spans="1:13">
      <c r="B24" s="12" t="s">
        <v>22</v>
      </c>
      <c r="C24" s="13" t="s">
        <v>4</v>
      </c>
      <c r="D24" s="13">
        <v>4</v>
      </c>
      <c r="E24" s="13">
        <v>7</v>
      </c>
      <c r="F24" s="13">
        <f t="shared" si="2"/>
        <v>11</v>
      </c>
      <c r="G24" s="11">
        <v>11</v>
      </c>
      <c r="I24" s="36" t="s">
        <v>278</v>
      </c>
      <c r="J24" s="11" t="s">
        <v>15</v>
      </c>
      <c r="K24" s="36" t="s">
        <v>94</v>
      </c>
      <c r="L24" s="11">
        <v>10</v>
      </c>
      <c r="M24" s="11">
        <f t="shared" si="1"/>
        <v>25</v>
      </c>
    </row>
    <row r="25" spans="1:13">
      <c r="B25" s="12" t="s">
        <v>28</v>
      </c>
      <c r="C25" s="13" t="s">
        <v>6</v>
      </c>
      <c r="D25" s="13">
        <v>5</v>
      </c>
      <c r="E25" s="13">
        <v>6</v>
      </c>
      <c r="F25" s="13">
        <f t="shared" si="2"/>
        <v>11</v>
      </c>
      <c r="G25" s="11">
        <v>12</v>
      </c>
      <c r="I25" s="36" t="s">
        <v>279</v>
      </c>
      <c r="J25" s="11" t="s">
        <v>58</v>
      </c>
      <c r="K25" s="36" t="s">
        <v>77</v>
      </c>
      <c r="L25" s="11">
        <v>11</v>
      </c>
      <c r="M25" s="11">
        <f t="shared" si="1"/>
        <v>24</v>
      </c>
    </row>
    <row r="26" spans="1:13">
      <c r="B26" s="12" t="s">
        <v>23</v>
      </c>
      <c r="C26" s="13" t="s">
        <v>24</v>
      </c>
      <c r="D26" s="13">
        <v>6</v>
      </c>
      <c r="E26" s="13">
        <v>5</v>
      </c>
      <c r="F26" s="13">
        <f t="shared" si="2"/>
        <v>11</v>
      </c>
      <c r="G26" s="11">
        <v>13</v>
      </c>
      <c r="I26" s="36" t="s">
        <v>280</v>
      </c>
      <c r="J26" s="11" t="s">
        <v>21</v>
      </c>
      <c r="K26" s="36" t="s">
        <v>73</v>
      </c>
      <c r="L26" s="11">
        <v>14</v>
      </c>
      <c r="M26" s="11">
        <f t="shared" si="1"/>
        <v>24</v>
      </c>
    </row>
    <row r="27" spans="1:13">
      <c r="B27" s="12" t="s">
        <v>29</v>
      </c>
      <c r="C27" s="13" t="s">
        <v>30</v>
      </c>
      <c r="D27" s="13">
        <v>3</v>
      </c>
      <c r="E27" s="13">
        <v>7</v>
      </c>
      <c r="F27" s="13">
        <f t="shared" si="2"/>
        <v>10</v>
      </c>
      <c r="G27" s="11">
        <v>14</v>
      </c>
      <c r="I27" s="36" t="s">
        <v>281</v>
      </c>
      <c r="J27" s="11" t="s">
        <v>171</v>
      </c>
      <c r="K27" s="36" t="s">
        <v>77</v>
      </c>
      <c r="L27" s="11">
        <v>7</v>
      </c>
      <c r="M27" s="11">
        <f t="shared" si="1"/>
        <v>20</v>
      </c>
    </row>
    <row r="28" spans="1:13">
      <c r="B28" s="12" t="s">
        <v>7</v>
      </c>
      <c r="C28" s="13" t="s">
        <v>8</v>
      </c>
      <c r="D28" s="13">
        <v>4</v>
      </c>
      <c r="E28" s="13">
        <v>4</v>
      </c>
      <c r="F28" s="13">
        <f t="shared" si="2"/>
        <v>8</v>
      </c>
      <c r="G28" s="11">
        <v>15</v>
      </c>
      <c r="I28" s="36" t="s">
        <v>282</v>
      </c>
      <c r="J28" s="11" t="s">
        <v>40</v>
      </c>
      <c r="K28" s="36" t="s">
        <v>47</v>
      </c>
      <c r="L28" s="11">
        <v>7</v>
      </c>
      <c r="M28" s="11">
        <f t="shared" si="1"/>
        <v>19</v>
      </c>
    </row>
    <row r="29" spans="1:13">
      <c r="B29" s="12" t="s">
        <v>25</v>
      </c>
      <c r="C29" s="13" t="s">
        <v>8</v>
      </c>
      <c r="D29" s="13">
        <v>2</v>
      </c>
      <c r="E29" s="13">
        <v>4</v>
      </c>
      <c r="F29" s="13">
        <f t="shared" si="2"/>
        <v>6</v>
      </c>
      <c r="G29" s="11">
        <v>16</v>
      </c>
      <c r="I29" s="36" t="s">
        <v>283</v>
      </c>
      <c r="J29" s="11" t="s">
        <v>131</v>
      </c>
      <c r="K29" s="36" t="s">
        <v>109</v>
      </c>
      <c r="L29" s="11">
        <v>11</v>
      </c>
      <c r="M29" s="11">
        <f t="shared" si="1"/>
        <v>19</v>
      </c>
    </row>
    <row r="30" spans="1:13">
      <c r="B30" s="12" t="s">
        <v>26</v>
      </c>
      <c r="C30" s="13" t="s">
        <v>19</v>
      </c>
      <c r="D30" s="13">
        <v>2</v>
      </c>
      <c r="E30" s="13">
        <v>4</v>
      </c>
      <c r="F30" s="13">
        <f t="shared" si="2"/>
        <v>6</v>
      </c>
      <c r="G30" s="11">
        <v>17</v>
      </c>
      <c r="I30" s="37" t="s">
        <v>284</v>
      </c>
      <c r="J30" s="33" t="s">
        <v>246</v>
      </c>
      <c r="K30" s="37" t="s">
        <v>88</v>
      </c>
      <c r="L30" s="33">
        <v>21</v>
      </c>
      <c r="M30" s="33"/>
    </row>
    <row r="31" spans="1:13">
      <c r="B31" s="12" t="s">
        <v>18</v>
      </c>
      <c r="C31" s="13" t="s">
        <v>19</v>
      </c>
      <c r="D31" s="13">
        <v>2</v>
      </c>
      <c r="E31" s="13">
        <v>3</v>
      </c>
      <c r="F31" s="13">
        <f t="shared" si="2"/>
        <v>5</v>
      </c>
      <c r="G31" s="11">
        <v>18</v>
      </c>
    </row>
    <row r="32" spans="1:13">
      <c r="B32" s="12" t="s">
        <v>14</v>
      </c>
      <c r="C32" s="13" t="s">
        <v>15</v>
      </c>
      <c r="D32" s="13">
        <v>1</v>
      </c>
      <c r="E32" s="13">
        <v>3</v>
      </c>
      <c r="F32" s="13">
        <f t="shared" ref="F32" si="3">D32+E32</f>
        <v>4</v>
      </c>
      <c r="G32" s="11">
        <v>19</v>
      </c>
    </row>
    <row r="34" spans="2:13" ht="30">
      <c r="B34" s="13" t="s">
        <v>254</v>
      </c>
      <c r="C34" s="13" t="s">
        <v>32</v>
      </c>
      <c r="D34" s="13">
        <v>0</v>
      </c>
      <c r="E34" s="13">
        <v>3</v>
      </c>
      <c r="F34" s="13">
        <f t="shared" si="2"/>
        <v>3</v>
      </c>
      <c r="G34" s="11">
        <v>21</v>
      </c>
      <c r="H34" s="21" t="s">
        <v>292</v>
      </c>
      <c r="I34" s="27" t="s">
        <v>60</v>
      </c>
      <c r="J34" s="27" t="s">
        <v>0</v>
      </c>
      <c r="K34" s="27" t="s">
        <v>41</v>
      </c>
      <c r="L34" s="27" t="s">
        <v>42</v>
      </c>
      <c r="M34" s="27" t="s">
        <v>43</v>
      </c>
    </row>
    <row r="35" spans="2:13">
      <c r="B35" s="12" t="s">
        <v>9</v>
      </c>
      <c r="C35" s="13" t="s">
        <v>10</v>
      </c>
      <c r="D35" s="13">
        <v>2</v>
      </c>
      <c r="E35" s="13">
        <v>1</v>
      </c>
      <c r="F35" s="13">
        <f t="shared" si="2"/>
        <v>3</v>
      </c>
      <c r="G35" s="11">
        <v>22</v>
      </c>
      <c r="H35" s="48">
        <v>36</v>
      </c>
      <c r="I35" s="14" t="s">
        <v>285</v>
      </c>
      <c r="J35" s="11" t="s">
        <v>32</v>
      </c>
      <c r="K35" s="14" t="s">
        <v>51</v>
      </c>
      <c r="L35" s="13">
        <v>21</v>
      </c>
      <c r="M35" s="11">
        <f t="shared" ref="M35:M66" si="4">K35+L35</f>
        <v>42</v>
      </c>
    </row>
    <row r="36" spans="2:13">
      <c r="B36" s="12" t="s">
        <v>11</v>
      </c>
      <c r="C36" s="13" t="s">
        <v>6</v>
      </c>
      <c r="D36" s="13">
        <v>1</v>
      </c>
      <c r="E36" s="13">
        <v>0</v>
      </c>
      <c r="F36" s="13">
        <f t="shared" si="2"/>
        <v>1</v>
      </c>
      <c r="G36" s="11">
        <v>23</v>
      </c>
      <c r="H36" s="48">
        <v>18</v>
      </c>
      <c r="I36" s="14" t="s">
        <v>286</v>
      </c>
      <c r="J36" s="11" t="s">
        <v>8</v>
      </c>
      <c r="K36" s="14" t="s">
        <v>44</v>
      </c>
      <c r="L36" s="13">
        <v>17</v>
      </c>
      <c r="M36" s="11">
        <f t="shared" si="4"/>
        <v>39</v>
      </c>
    </row>
    <row r="37" spans="2:13">
      <c r="B37" s="13" t="s">
        <v>253</v>
      </c>
      <c r="C37" s="13" t="s">
        <v>10</v>
      </c>
      <c r="D37" s="13">
        <v>0</v>
      </c>
      <c r="E37" s="13">
        <v>0</v>
      </c>
      <c r="F37" s="13">
        <f t="shared" si="2"/>
        <v>0</v>
      </c>
      <c r="G37" s="11">
        <v>24</v>
      </c>
      <c r="H37" s="48">
        <v>9</v>
      </c>
      <c r="I37" s="20" t="s">
        <v>161</v>
      </c>
      <c r="J37" s="11" t="s">
        <v>37</v>
      </c>
      <c r="K37" s="20" t="s">
        <v>71</v>
      </c>
      <c r="L37" s="13">
        <v>19</v>
      </c>
      <c r="M37" s="11">
        <f t="shared" si="4"/>
        <v>37</v>
      </c>
    </row>
    <row r="38" spans="2:13">
      <c r="B38" s="38" t="s">
        <v>27</v>
      </c>
      <c r="C38" s="24" t="s">
        <v>246</v>
      </c>
      <c r="D38" s="24">
        <v>8</v>
      </c>
      <c r="E38" s="24">
        <v>20</v>
      </c>
      <c r="H38" s="11">
        <v>5</v>
      </c>
      <c r="I38" s="14" t="s">
        <v>287</v>
      </c>
      <c r="J38" s="11" t="s">
        <v>32</v>
      </c>
      <c r="K38" s="14" t="s">
        <v>49</v>
      </c>
      <c r="L38" s="13">
        <v>17</v>
      </c>
      <c r="M38" s="11">
        <f t="shared" si="4"/>
        <v>36</v>
      </c>
    </row>
    <row r="39" spans="2:13">
      <c r="B39" s="38" t="s">
        <v>5</v>
      </c>
      <c r="C39" s="24" t="s">
        <v>246</v>
      </c>
      <c r="D39" s="24">
        <v>3</v>
      </c>
      <c r="E39" s="24">
        <v>11</v>
      </c>
      <c r="H39" s="11">
        <v>3</v>
      </c>
      <c r="I39" s="20" t="s">
        <v>183</v>
      </c>
      <c r="J39" s="11" t="s">
        <v>58</v>
      </c>
      <c r="K39" s="20" t="s">
        <v>94</v>
      </c>
      <c r="L39" s="13">
        <v>19</v>
      </c>
      <c r="M39" s="11">
        <f t="shared" si="4"/>
        <v>34</v>
      </c>
    </row>
    <row r="40" spans="2:13">
      <c r="B40" s="38" t="s">
        <v>1</v>
      </c>
      <c r="C40" s="24" t="s">
        <v>246</v>
      </c>
      <c r="D40" s="24">
        <v>8</v>
      </c>
      <c r="E40" s="24">
        <v>7</v>
      </c>
      <c r="I40" s="20" t="s">
        <v>164</v>
      </c>
      <c r="J40" s="11" t="s">
        <v>165</v>
      </c>
      <c r="K40" s="20" t="s">
        <v>77</v>
      </c>
      <c r="L40" s="13">
        <v>19</v>
      </c>
      <c r="M40" s="11">
        <f t="shared" si="4"/>
        <v>32</v>
      </c>
    </row>
    <row r="41" spans="2:13">
      <c r="B41" s="38" t="s">
        <v>38</v>
      </c>
      <c r="C41" s="24" t="s">
        <v>246</v>
      </c>
      <c r="D41" s="24">
        <v>14</v>
      </c>
      <c r="E41" s="24">
        <v>16</v>
      </c>
      <c r="I41" s="20" t="s">
        <v>175</v>
      </c>
      <c r="J41" s="11" t="s">
        <v>10</v>
      </c>
      <c r="K41" s="20" t="s">
        <v>94</v>
      </c>
      <c r="L41" s="13">
        <v>17</v>
      </c>
      <c r="M41" s="11">
        <f t="shared" si="4"/>
        <v>32</v>
      </c>
    </row>
    <row r="42" spans="2:13">
      <c r="I42" s="20" t="s">
        <v>170</v>
      </c>
      <c r="J42" s="11" t="s">
        <v>171</v>
      </c>
      <c r="K42" s="20" t="s">
        <v>84</v>
      </c>
      <c r="L42" s="13">
        <v>17</v>
      </c>
      <c r="M42" s="11">
        <f t="shared" si="4"/>
        <v>31</v>
      </c>
    </row>
    <row r="43" spans="2:13">
      <c r="I43" s="20" t="s">
        <v>178</v>
      </c>
      <c r="J43" s="11" t="s">
        <v>75</v>
      </c>
      <c r="K43" s="20" t="s">
        <v>66</v>
      </c>
      <c r="L43" s="13">
        <v>14</v>
      </c>
      <c r="M43" s="11">
        <f t="shared" si="4"/>
        <v>31</v>
      </c>
    </row>
    <row r="44" spans="2:13">
      <c r="I44" s="20" t="s">
        <v>138</v>
      </c>
      <c r="J44" s="11" t="s">
        <v>6</v>
      </c>
      <c r="K44" s="20" t="s">
        <v>51</v>
      </c>
      <c r="L44" s="13">
        <v>10</v>
      </c>
      <c r="M44" s="11">
        <f t="shared" si="4"/>
        <v>31</v>
      </c>
    </row>
    <row r="45" spans="2:13">
      <c r="I45" s="20" t="s">
        <v>147</v>
      </c>
      <c r="J45" s="11" t="s">
        <v>6</v>
      </c>
      <c r="K45" s="20" t="s">
        <v>77</v>
      </c>
      <c r="L45" s="13">
        <v>17</v>
      </c>
      <c r="M45" s="11">
        <f t="shared" si="4"/>
        <v>30</v>
      </c>
    </row>
    <row r="46" spans="2:13">
      <c r="I46" s="20" t="s">
        <v>133</v>
      </c>
      <c r="J46" s="11" t="s">
        <v>15</v>
      </c>
      <c r="K46" s="20" t="s">
        <v>84</v>
      </c>
      <c r="L46" s="13">
        <v>16</v>
      </c>
      <c r="M46" s="11">
        <f t="shared" si="4"/>
        <v>30</v>
      </c>
    </row>
    <row r="47" spans="2:13">
      <c r="I47" s="20" t="s">
        <v>134</v>
      </c>
      <c r="J47" s="11" t="s">
        <v>30</v>
      </c>
      <c r="K47" s="20" t="s">
        <v>79</v>
      </c>
      <c r="L47" s="13">
        <v>14</v>
      </c>
      <c r="M47" s="11">
        <f t="shared" si="4"/>
        <v>30</v>
      </c>
    </row>
    <row r="48" spans="2:13">
      <c r="I48" s="20" t="s">
        <v>146</v>
      </c>
      <c r="J48" s="11" t="s">
        <v>75</v>
      </c>
      <c r="K48" s="20" t="s">
        <v>66</v>
      </c>
      <c r="L48" s="13">
        <v>13</v>
      </c>
      <c r="M48" s="11">
        <f t="shared" si="4"/>
        <v>30</v>
      </c>
    </row>
    <row r="49" spans="9:13">
      <c r="I49" s="20" t="s">
        <v>142</v>
      </c>
      <c r="J49" s="11" t="s">
        <v>6</v>
      </c>
      <c r="K49" s="20" t="s">
        <v>47</v>
      </c>
      <c r="L49" s="13">
        <v>17</v>
      </c>
      <c r="M49" s="11">
        <f t="shared" si="4"/>
        <v>29</v>
      </c>
    </row>
    <row r="50" spans="9:13">
      <c r="I50" s="20" t="s">
        <v>155</v>
      </c>
      <c r="J50" s="11" t="s">
        <v>6</v>
      </c>
      <c r="K50" s="20" t="s">
        <v>47</v>
      </c>
      <c r="L50" s="13">
        <v>17</v>
      </c>
      <c r="M50" s="11">
        <f t="shared" si="4"/>
        <v>29</v>
      </c>
    </row>
    <row r="51" spans="9:13">
      <c r="I51" s="20" t="s">
        <v>184</v>
      </c>
      <c r="J51" s="11" t="s">
        <v>4</v>
      </c>
      <c r="K51" s="20" t="s">
        <v>47</v>
      </c>
      <c r="L51" s="13">
        <v>17</v>
      </c>
      <c r="M51" s="11">
        <f t="shared" si="4"/>
        <v>29</v>
      </c>
    </row>
    <row r="52" spans="9:13">
      <c r="I52" s="20" t="s">
        <v>141</v>
      </c>
      <c r="J52" s="11" t="s">
        <v>6</v>
      </c>
      <c r="K52" s="20" t="s">
        <v>94</v>
      </c>
      <c r="L52" s="13">
        <v>14</v>
      </c>
      <c r="M52" s="11">
        <f t="shared" si="4"/>
        <v>29</v>
      </c>
    </row>
    <row r="53" spans="9:13">
      <c r="I53" s="20" t="s">
        <v>144</v>
      </c>
      <c r="J53" s="11" t="s">
        <v>32</v>
      </c>
      <c r="K53" s="20" t="s">
        <v>66</v>
      </c>
      <c r="L53" s="13">
        <v>12</v>
      </c>
      <c r="M53" s="11">
        <f t="shared" si="4"/>
        <v>29</v>
      </c>
    </row>
    <row r="54" spans="9:13">
      <c r="I54" s="14" t="s">
        <v>288</v>
      </c>
      <c r="J54" s="11" t="s">
        <v>241</v>
      </c>
      <c r="K54" s="14" t="s">
        <v>53</v>
      </c>
      <c r="L54" s="13">
        <v>5</v>
      </c>
      <c r="M54" s="11">
        <f t="shared" si="4"/>
        <v>29</v>
      </c>
    </row>
    <row r="55" spans="9:13">
      <c r="I55" s="20" t="s">
        <v>180</v>
      </c>
      <c r="J55" s="11" t="s">
        <v>13</v>
      </c>
      <c r="K55" s="20" t="s">
        <v>57</v>
      </c>
      <c r="L55" s="13">
        <v>17</v>
      </c>
      <c r="M55" s="11">
        <f t="shared" si="4"/>
        <v>28</v>
      </c>
    </row>
    <row r="56" spans="9:13">
      <c r="I56" s="20" t="s">
        <v>132</v>
      </c>
      <c r="J56" s="11" t="s">
        <v>32</v>
      </c>
      <c r="K56" s="20" t="s">
        <v>77</v>
      </c>
      <c r="L56" s="13">
        <v>14</v>
      </c>
      <c r="M56" s="11">
        <f t="shared" si="4"/>
        <v>27</v>
      </c>
    </row>
    <row r="57" spans="9:13">
      <c r="I57" s="20" t="s">
        <v>169</v>
      </c>
      <c r="J57" s="11" t="s">
        <v>75</v>
      </c>
      <c r="K57" s="20" t="s">
        <v>57</v>
      </c>
      <c r="L57" s="13">
        <v>15</v>
      </c>
      <c r="M57" s="11">
        <f t="shared" si="4"/>
        <v>26</v>
      </c>
    </row>
    <row r="58" spans="9:13">
      <c r="I58" s="20" t="s">
        <v>177</v>
      </c>
      <c r="J58" s="11" t="s">
        <v>58</v>
      </c>
      <c r="K58" s="20" t="s">
        <v>57</v>
      </c>
      <c r="L58" s="13">
        <v>15</v>
      </c>
      <c r="M58" s="11">
        <f t="shared" si="4"/>
        <v>26</v>
      </c>
    </row>
    <row r="59" spans="9:13">
      <c r="I59" s="20" t="s">
        <v>135</v>
      </c>
      <c r="J59" s="11" t="s">
        <v>30</v>
      </c>
      <c r="K59" s="20" t="s">
        <v>47</v>
      </c>
      <c r="L59" s="13">
        <v>14</v>
      </c>
      <c r="M59" s="11">
        <f t="shared" si="4"/>
        <v>26</v>
      </c>
    </row>
    <row r="60" spans="9:13">
      <c r="I60" s="20" t="s">
        <v>140</v>
      </c>
      <c r="J60" s="11" t="s">
        <v>37</v>
      </c>
      <c r="K60" s="20" t="s">
        <v>47</v>
      </c>
      <c r="L60" s="13">
        <v>14</v>
      </c>
      <c r="M60" s="11">
        <f t="shared" si="4"/>
        <v>26</v>
      </c>
    </row>
    <row r="61" spans="9:13">
      <c r="I61" s="20" t="s">
        <v>166</v>
      </c>
      <c r="J61" s="11" t="s">
        <v>8</v>
      </c>
      <c r="K61" s="20" t="s">
        <v>84</v>
      </c>
      <c r="L61" s="13">
        <v>12</v>
      </c>
      <c r="M61" s="11">
        <f t="shared" si="4"/>
        <v>26</v>
      </c>
    </row>
    <row r="62" spans="9:13">
      <c r="I62" s="20" t="s">
        <v>128</v>
      </c>
      <c r="J62" s="11" t="s">
        <v>37</v>
      </c>
      <c r="K62" s="20" t="s">
        <v>57</v>
      </c>
      <c r="L62" s="13">
        <v>14</v>
      </c>
      <c r="M62" s="11">
        <f t="shared" si="4"/>
        <v>25</v>
      </c>
    </row>
    <row r="63" spans="9:13">
      <c r="I63" s="20" t="s">
        <v>150</v>
      </c>
      <c r="J63" s="11" t="s">
        <v>2</v>
      </c>
      <c r="K63" s="20" t="s">
        <v>47</v>
      </c>
      <c r="L63" s="13">
        <v>13</v>
      </c>
      <c r="M63" s="11">
        <f t="shared" si="4"/>
        <v>25</v>
      </c>
    </row>
    <row r="64" spans="9:13">
      <c r="I64" s="20" t="s">
        <v>130</v>
      </c>
      <c r="J64" s="11" t="s">
        <v>131</v>
      </c>
      <c r="K64" s="20" t="s">
        <v>73</v>
      </c>
      <c r="L64" s="13">
        <v>14</v>
      </c>
      <c r="M64" s="11">
        <f t="shared" si="4"/>
        <v>24</v>
      </c>
    </row>
    <row r="65" spans="9:13">
      <c r="I65" s="20" t="s">
        <v>139</v>
      </c>
      <c r="J65" s="11" t="s">
        <v>2</v>
      </c>
      <c r="K65" s="20" t="s">
        <v>77</v>
      </c>
      <c r="L65" s="13">
        <v>11</v>
      </c>
      <c r="M65" s="11">
        <f t="shared" si="4"/>
        <v>24</v>
      </c>
    </row>
    <row r="66" spans="9:13">
      <c r="I66" s="20" t="s">
        <v>176</v>
      </c>
      <c r="J66" s="11" t="s">
        <v>4</v>
      </c>
      <c r="K66" s="20" t="s">
        <v>77</v>
      </c>
      <c r="L66" s="13">
        <v>11</v>
      </c>
      <c r="M66" s="11">
        <f t="shared" si="4"/>
        <v>24</v>
      </c>
    </row>
    <row r="67" spans="9:13">
      <c r="I67" s="20" t="s">
        <v>145</v>
      </c>
      <c r="J67" s="11" t="s">
        <v>32</v>
      </c>
      <c r="K67" s="20" t="s">
        <v>73</v>
      </c>
      <c r="L67" s="13">
        <v>13</v>
      </c>
      <c r="M67" s="11">
        <f t="shared" ref="M67:M86" si="5">K67+L67</f>
        <v>23</v>
      </c>
    </row>
    <row r="68" spans="9:13">
      <c r="I68" s="20" t="s">
        <v>157</v>
      </c>
      <c r="J68" s="11" t="s">
        <v>8</v>
      </c>
      <c r="K68" s="20" t="s">
        <v>57</v>
      </c>
      <c r="L68" s="13">
        <v>12</v>
      </c>
      <c r="M68" s="11">
        <f t="shared" si="5"/>
        <v>23</v>
      </c>
    </row>
    <row r="69" spans="9:13">
      <c r="I69" s="14" t="s">
        <v>290</v>
      </c>
      <c r="J69" s="11" t="s">
        <v>8</v>
      </c>
      <c r="K69" s="14" t="s">
        <v>55</v>
      </c>
      <c r="L69" s="13">
        <v>13</v>
      </c>
      <c r="M69" s="11">
        <f t="shared" si="5"/>
        <v>22</v>
      </c>
    </row>
    <row r="70" spans="9:13">
      <c r="I70" s="14" t="s">
        <v>289</v>
      </c>
      <c r="J70" s="11" t="s">
        <v>58</v>
      </c>
      <c r="K70" s="14" t="s">
        <v>47</v>
      </c>
      <c r="L70" s="13">
        <v>10</v>
      </c>
      <c r="M70" s="11">
        <f t="shared" si="5"/>
        <v>22</v>
      </c>
    </row>
    <row r="71" spans="9:13">
      <c r="I71" s="20" t="s">
        <v>143</v>
      </c>
      <c r="J71" s="11" t="s">
        <v>21</v>
      </c>
      <c r="K71" s="20" t="s">
        <v>84</v>
      </c>
      <c r="L71" s="13">
        <v>8</v>
      </c>
      <c r="M71" s="11">
        <f t="shared" si="5"/>
        <v>22</v>
      </c>
    </row>
    <row r="72" spans="9:13">
      <c r="I72" s="20" t="s">
        <v>162</v>
      </c>
      <c r="J72" s="11" t="s">
        <v>19</v>
      </c>
      <c r="K72" s="20" t="s">
        <v>94</v>
      </c>
      <c r="L72" s="13">
        <v>6</v>
      </c>
      <c r="M72" s="11">
        <f t="shared" si="5"/>
        <v>21</v>
      </c>
    </row>
    <row r="73" spans="9:13">
      <c r="I73" s="20" t="s">
        <v>163</v>
      </c>
      <c r="J73" s="11" t="s">
        <v>58</v>
      </c>
      <c r="K73" s="20" t="s">
        <v>109</v>
      </c>
      <c r="L73" s="13">
        <v>12</v>
      </c>
      <c r="M73" s="11">
        <f t="shared" si="5"/>
        <v>20</v>
      </c>
    </row>
    <row r="74" spans="9:13">
      <c r="I74" s="20" t="s">
        <v>182</v>
      </c>
      <c r="J74" s="11" t="s">
        <v>32</v>
      </c>
      <c r="K74" s="20" t="s">
        <v>73</v>
      </c>
      <c r="L74" s="13">
        <v>10</v>
      </c>
      <c r="M74" s="11">
        <f t="shared" si="5"/>
        <v>20</v>
      </c>
    </row>
    <row r="75" spans="9:13">
      <c r="I75" s="20" t="s">
        <v>167</v>
      </c>
      <c r="J75" s="11" t="s">
        <v>17</v>
      </c>
      <c r="K75" s="20" t="s">
        <v>77</v>
      </c>
      <c r="L75" s="13">
        <v>7</v>
      </c>
      <c r="M75" s="11">
        <f t="shared" si="5"/>
        <v>20</v>
      </c>
    </row>
    <row r="76" spans="9:13">
      <c r="I76" s="20" t="s">
        <v>156</v>
      </c>
      <c r="J76" s="11" t="s">
        <v>131</v>
      </c>
      <c r="K76" s="20" t="s">
        <v>73</v>
      </c>
      <c r="L76" s="13">
        <v>9</v>
      </c>
      <c r="M76" s="11">
        <f t="shared" si="5"/>
        <v>19</v>
      </c>
    </row>
    <row r="77" spans="9:13">
      <c r="I77" s="20" t="s">
        <v>181</v>
      </c>
      <c r="J77" s="11" t="s">
        <v>21</v>
      </c>
      <c r="K77" s="20" t="s">
        <v>137</v>
      </c>
      <c r="L77" s="13">
        <v>11</v>
      </c>
      <c r="M77" s="11">
        <f t="shared" si="5"/>
        <v>16</v>
      </c>
    </row>
    <row r="78" spans="9:13">
      <c r="I78" s="20" t="s">
        <v>153</v>
      </c>
      <c r="J78" s="11" t="s">
        <v>21</v>
      </c>
      <c r="K78" s="20" t="s">
        <v>154</v>
      </c>
      <c r="L78" s="13">
        <v>10</v>
      </c>
      <c r="M78" s="11">
        <f t="shared" si="5"/>
        <v>14</v>
      </c>
    </row>
    <row r="79" spans="9:13">
      <c r="I79" s="20" t="s">
        <v>173</v>
      </c>
      <c r="J79" s="13" t="s">
        <v>174</v>
      </c>
      <c r="K79" s="20" t="s">
        <v>55</v>
      </c>
      <c r="L79" s="13">
        <v>5</v>
      </c>
      <c r="M79" s="11">
        <f t="shared" si="5"/>
        <v>14</v>
      </c>
    </row>
    <row r="80" spans="9:13">
      <c r="I80" s="20" t="s">
        <v>172</v>
      </c>
      <c r="J80" s="11" t="s">
        <v>37</v>
      </c>
      <c r="K80" s="20" t="s">
        <v>149</v>
      </c>
      <c r="L80" s="13">
        <v>7</v>
      </c>
      <c r="M80" s="11">
        <f t="shared" si="5"/>
        <v>13</v>
      </c>
    </row>
    <row r="81" spans="8:13">
      <c r="I81" s="20" t="s">
        <v>151</v>
      </c>
      <c r="J81" s="11" t="s">
        <v>4</v>
      </c>
      <c r="K81" s="20" t="s">
        <v>68</v>
      </c>
      <c r="L81" s="13">
        <v>6</v>
      </c>
      <c r="M81" s="11">
        <f t="shared" si="5"/>
        <v>13</v>
      </c>
    </row>
    <row r="82" spans="8:13">
      <c r="I82" s="20" t="s">
        <v>159</v>
      </c>
      <c r="J82" s="11" t="s">
        <v>21</v>
      </c>
      <c r="K82" s="20" t="s">
        <v>68</v>
      </c>
      <c r="L82" s="13">
        <v>5</v>
      </c>
      <c r="M82" s="11">
        <f t="shared" si="5"/>
        <v>12</v>
      </c>
    </row>
    <row r="83" spans="8:13">
      <c r="I83" s="20" t="s">
        <v>179</v>
      </c>
      <c r="J83" s="11" t="s">
        <v>13</v>
      </c>
      <c r="K83" s="20" t="s">
        <v>137</v>
      </c>
      <c r="L83" s="13">
        <v>5</v>
      </c>
      <c r="M83" s="11">
        <f t="shared" si="5"/>
        <v>10</v>
      </c>
    </row>
    <row r="84" spans="8:13">
      <c r="I84" s="20" t="s">
        <v>129</v>
      </c>
      <c r="J84" s="11" t="s">
        <v>30</v>
      </c>
      <c r="K84" s="20" t="s">
        <v>73</v>
      </c>
      <c r="L84" s="13"/>
      <c r="M84" s="11">
        <f t="shared" si="5"/>
        <v>10</v>
      </c>
    </row>
    <row r="85" spans="8:13">
      <c r="I85" s="20" t="s">
        <v>158</v>
      </c>
      <c r="J85" s="11" t="s">
        <v>6</v>
      </c>
      <c r="K85" s="20" t="s">
        <v>73</v>
      </c>
      <c r="L85" s="13"/>
      <c r="M85" s="11">
        <f t="shared" si="5"/>
        <v>10</v>
      </c>
    </row>
    <row r="86" spans="8:13">
      <c r="I86" s="20" t="s">
        <v>168</v>
      </c>
      <c r="J86" s="11" t="s">
        <v>58</v>
      </c>
      <c r="K86" s="20" t="s">
        <v>149</v>
      </c>
      <c r="L86" s="13">
        <v>2</v>
      </c>
      <c r="M86" s="11">
        <f t="shared" si="5"/>
        <v>8</v>
      </c>
    </row>
    <row r="87" spans="8:13">
      <c r="I87" s="23" t="s">
        <v>152</v>
      </c>
      <c r="J87" s="33" t="s">
        <v>246</v>
      </c>
      <c r="K87" s="23" t="s">
        <v>57</v>
      </c>
      <c r="L87" s="24">
        <v>16</v>
      </c>
      <c r="M87" s="33"/>
    </row>
    <row r="88" spans="8:13">
      <c r="I88" s="23" t="s">
        <v>160</v>
      </c>
      <c r="J88" s="24" t="s">
        <v>246</v>
      </c>
      <c r="K88" s="23" t="s">
        <v>77</v>
      </c>
      <c r="L88" s="24">
        <v>12</v>
      </c>
      <c r="M88" s="33"/>
    </row>
    <row r="89" spans="8:13">
      <c r="I89" s="22" t="s">
        <v>291</v>
      </c>
      <c r="J89" s="33" t="s">
        <v>246</v>
      </c>
      <c r="K89" s="22" t="s">
        <v>44</v>
      </c>
      <c r="L89" s="24">
        <v>11</v>
      </c>
      <c r="M89" s="33"/>
    </row>
    <row r="90" spans="8:13">
      <c r="I90" s="23" t="s">
        <v>136</v>
      </c>
      <c r="J90" s="24" t="s">
        <v>246</v>
      </c>
      <c r="K90" s="23" t="s">
        <v>137</v>
      </c>
      <c r="L90" s="24">
        <v>8</v>
      </c>
      <c r="M90" s="33"/>
    </row>
    <row r="91" spans="8:13">
      <c r="I91" s="23" t="s">
        <v>148</v>
      </c>
      <c r="J91" s="24" t="s">
        <v>246</v>
      </c>
      <c r="K91" s="23" t="s">
        <v>149</v>
      </c>
      <c r="L91" s="24">
        <v>7</v>
      </c>
      <c r="M91" s="33"/>
    </row>
    <row r="92" spans="8:13">
      <c r="I92" s="14"/>
      <c r="K92" s="14"/>
      <c r="L92" s="13"/>
    </row>
    <row r="95" spans="8:13" ht="30">
      <c r="H95" s="21" t="s">
        <v>292</v>
      </c>
      <c r="I95" s="26" t="s">
        <v>61</v>
      </c>
      <c r="J95" s="27" t="s">
        <v>0</v>
      </c>
      <c r="K95" s="27" t="s">
        <v>41</v>
      </c>
      <c r="L95" s="27" t="s">
        <v>42</v>
      </c>
      <c r="M95" s="27" t="s">
        <v>43</v>
      </c>
    </row>
    <row r="96" spans="8:13">
      <c r="H96" s="48">
        <v>24</v>
      </c>
      <c r="I96" s="11" t="s">
        <v>189</v>
      </c>
      <c r="J96" s="11" t="s">
        <v>32</v>
      </c>
      <c r="K96" s="11">
        <v>15</v>
      </c>
      <c r="L96" s="11">
        <v>16</v>
      </c>
      <c r="M96" s="11">
        <f t="shared" ref="M96:M130" si="6">K96+L96</f>
        <v>31</v>
      </c>
    </row>
    <row r="97" spans="8:13">
      <c r="H97" s="48">
        <v>12</v>
      </c>
      <c r="I97" s="11" t="s">
        <v>196</v>
      </c>
      <c r="J97" s="11" t="s">
        <v>32</v>
      </c>
      <c r="K97" s="11">
        <v>15</v>
      </c>
      <c r="L97" s="11">
        <v>13</v>
      </c>
      <c r="M97" s="11">
        <f t="shared" si="6"/>
        <v>28</v>
      </c>
    </row>
    <row r="98" spans="8:13">
      <c r="H98" s="48">
        <v>6</v>
      </c>
      <c r="I98" s="11" t="s">
        <v>210</v>
      </c>
      <c r="J98" s="11" t="s">
        <v>30</v>
      </c>
      <c r="K98" s="11">
        <v>16</v>
      </c>
      <c r="L98" s="11">
        <v>11</v>
      </c>
      <c r="M98" s="11">
        <f t="shared" si="6"/>
        <v>27</v>
      </c>
    </row>
    <row r="99" spans="8:13">
      <c r="H99" s="11">
        <v>3</v>
      </c>
      <c r="I99" s="11" t="s">
        <v>194</v>
      </c>
      <c r="J99" s="11" t="s">
        <v>21</v>
      </c>
      <c r="K99" s="11">
        <v>12</v>
      </c>
      <c r="L99" s="11">
        <v>12</v>
      </c>
      <c r="M99" s="11">
        <f t="shared" si="6"/>
        <v>24</v>
      </c>
    </row>
    <row r="100" spans="8:13">
      <c r="H100" s="11">
        <v>2</v>
      </c>
      <c r="I100" s="11" t="s">
        <v>203</v>
      </c>
      <c r="J100" s="11" t="s">
        <v>32</v>
      </c>
      <c r="K100" s="11">
        <v>13</v>
      </c>
      <c r="L100" s="11">
        <v>11</v>
      </c>
      <c r="M100" s="11">
        <f t="shared" si="6"/>
        <v>24</v>
      </c>
    </row>
    <row r="101" spans="8:13">
      <c r="H101" s="11">
        <v>1</v>
      </c>
      <c r="I101" s="11" t="s">
        <v>211</v>
      </c>
      <c r="J101" s="11" t="s">
        <v>6</v>
      </c>
      <c r="K101" s="11">
        <v>13</v>
      </c>
      <c r="L101" s="11">
        <v>11</v>
      </c>
      <c r="M101" s="11">
        <f t="shared" si="6"/>
        <v>24</v>
      </c>
    </row>
    <row r="102" spans="8:13">
      <c r="I102" s="11" t="s">
        <v>217</v>
      </c>
      <c r="J102" s="11" t="s">
        <v>32</v>
      </c>
      <c r="K102" s="11">
        <v>12</v>
      </c>
      <c r="L102" s="11">
        <v>12</v>
      </c>
      <c r="M102" s="11">
        <f t="shared" si="6"/>
        <v>24</v>
      </c>
    </row>
    <row r="103" spans="8:13">
      <c r="I103" s="11" t="s">
        <v>239</v>
      </c>
      <c r="J103" s="11" t="s">
        <v>21</v>
      </c>
      <c r="K103" s="11">
        <v>16</v>
      </c>
      <c r="L103" s="11">
        <v>7</v>
      </c>
      <c r="M103" s="11">
        <f t="shared" si="6"/>
        <v>23</v>
      </c>
    </row>
    <row r="104" spans="8:13">
      <c r="I104" s="11" t="s">
        <v>207</v>
      </c>
      <c r="J104" s="11" t="s">
        <v>4</v>
      </c>
      <c r="K104" s="11">
        <v>8</v>
      </c>
      <c r="L104" s="11">
        <v>15</v>
      </c>
      <c r="M104" s="11">
        <f t="shared" si="6"/>
        <v>23</v>
      </c>
    </row>
    <row r="105" spans="8:13">
      <c r="I105" s="11" t="s">
        <v>192</v>
      </c>
      <c r="J105" s="11" t="s">
        <v>40</v>
      </c>
      <c r="K105" s="11">
        <v>14</v>
      </c>
      <c r="L105" s="11">
        <v>7</v>
      </c>
      <c r="M105" s="11">
        <f t="shared" si="6"/>
        <v>21</v>
      </c>
    </row>
    <row r="106" spans="8:13">
      <c r="I106" s="11" t="s">
        <v>209</v>
      </c>
      <c r="J106" s="11" t="s">
        <v>6</v>
      </c>
      <c r="K106" s="11">
        <v>9</v>
      </c>
      <c r="L106" s="11">
        <v>9</v>
      </c>
      <c r="M106" s="11">
        <f t="shared" si="6"/>
        <v>18</v>
      </c>
    </row>
    <row r="107" spans="8:13">
      <c r="I107" s="11" t="s">
        <v>212</v>
      </c>
      <c r="J107" s="11" t="s">
        <v>4</v>
      </c>
      <c r="K107" s="11">
        <v>12</v>
      </c>
      <c r="L107" s="11">
        <v>6</v>
      </c>
      <c r="M107" s="11">
        <f t="shared" si="6"/>
        <v>18</v>
      </c>
    </row>
    <row r="108" spans="8:13">
      <c r="I108" s="11" t="s">
        <v>188</v>
      </c>
      <c r="J108" s="11" t="s">
        <v>4</v>
      </c>
      <c r="K108" s="11">
        <v>11</v>
      </c>
      <c r="L108" s="11">
        <v>5</v>
      </c>
      <c r="M108" s="11">
        <f t="shared" si="6"/>
        <v>16</v>
      </c>
    </row>
    <row r="109" spans="8:13">
      <c r="I109" s="11" t="s">
        <v>205</v>
      </c>
      <c r="J109" s="11" t="s">
        <v>8</v>
      </c>
      <c r="K109" s="11">
        <v>12</v>
      </c>
      <c r="L109" s="11">
        <v>4</v>
      </c>
      <c r="M109" s="11">
        <f t="shared" si="6"/>
        <v>16</v>
      </c>
    </row>
    <row r="110" spans="8:13">
      <c r="I110" s="11" t="s">
        <v>193</v>
      </c>
      <c r="J110" s="11" t="s">
        <v>6</v>
      </c>
      <c r="K110" s="11">
        <v>10</v>
      </c>
      <c r="L110" s="11">
        <v>5</v>
      </c>
      <c r="M110" s="11">
        <f t="shared" si="6"/>
        <v>15</v>
      </c>
    </row>
    <row r="111" spans="8:13">
      <c r="I111" s="11" t="s">
        <v>206</v>
      </c>
      <c r="J111" s="11" t="s">
        <v>4</v>
      </c>
      <c r="K111" s="11">
        <v>5</v>
      </c>
      <c r="L111" s="11">
        <v>10</v>
      </c>
      <c r="M111" s="11">
        <f t="shared" si="6"/>
        <v>15</v>
      </c>
    </row>
    <row r="112" spans="8:13">
      <c r="I112" s="11" t="s">
        <v>221</v>
      </c>
      <c r="J112" s="11" t="s">
        <v>8</v>
      </c>
      <c r="K112" s="11">
        <v>8</v>
      </c>
      <c r="L112" s="11">
        <v>7</v>
      </c>
      <c r="M112" s="11">
        <f t="shared" si="6"/>
        <v>15</v>
      </c>
    </row>
    <row r="113" spans="9:13">
      <c r="I113" s="11" t="s">
        <v>195</v>
      </c>
      <c r="J113" s="11" t="s">
        <v>8</v>
      </c>
      <c r="K113" s="11">
        <v>9</v>
      </c>
      <c r="L113" s="11">
        <v>5</v>
      </c>
      <c r="M113" s="11">
        <f t="shared" si="6"/>
        <v>14</v>
      </c>
    </row>
    <row r="114" spans="9:13">
      <c r="I114" s="11" t="s">
        <v>222</v>
      </c>
      <c r="J114" s="11" t="s">
        <v>21</v>
      </c>
      <c r="K114" s="11">
        <v>9</v>
      </c>
      <c r="L114" s="11">
        <v>5</v>
      </c>
      <c r="M114" s="11">
        <f t="shared" si="6"/>
        <v>14</v>
      </c>
    </row>
    <row r="115" spans="9:13">
      <c r="I115" s="11" t="s">
        <v>199</v>
      </c>
      <c r="J115" s="11" t="s">
        <v>24</v>
      </c>
      <c r="K115" s="11">
        <v>10</v>
      </c>
      <c r="L115" s="11">
        <v>3</v>
      </c>
      <c r="M115" s="11">
        <f t="shared" si="6"/>
        <v>13</v>
      </c>
    </row>
    <row r="116" spans="9:13">
      <c r="I116" s="11" t="s">
        <v>201</v>
      </c>
      <c r="J116" s="11" t="s">
        <v>4</v>
      </c>
      <c r="K116" s="11">
        <v>10</v>
      </c>
      <c r="L116" s="11">
        <v>3</v>
      </c>
      <c r="M116" s="11">
        <f t="shared" si="6"/>
        <v>13</v>
      </c>
    </row>
    <row r="117" spans="9:13">
      <c r="I117" s="11" t="s">
        <v>191</v>
      </c>
      <c r="J117" s="11" t="s">
        <v>58</v>
      </c>
      <c r="K117" s="11">
        <v>11</v>
      </c>
      <c r="L117" s="11">
        <v>1</v>
      </c>
      <c r="M117" s="11">
        <f t="shared" si="6"/>
        <v>12</v>
      </c>
    </row>
    <row r="118" spans="9:13">
      <c r="I118" s="11" t="s">
        <v>200</v>
      </c>
      <c r="J118" s="11" t="s">
        <v>6</v>
      </c>
      <c r="K118" s="11">
        <v>8</v>
      </c>
      <c r="L118" s="11">
        <v>4</v>
      </c>
      <c r="M118" s="11">
        <f t="shared" si="6"/>
        <v>12</v>
      </c>
    </row>
    <row r="119" spans="9:13">
      <c r="I119" s="11" t="s">
        <v>187</v>
      </c>
      <c r="J119" s="11" t="s">
        <v>75</v>
      </c>
      <c r="K119" s="11">
        <v>6</v>
      </c>
      <c r="L119" s="11">
        <v>5</v>
      </c>
      <c r="M119" s="11">
        <f t="shared" si="6"/>
        <v>11</v>
      </c>
    </row>
    <row r="120" spans="9:13">
      <c r="I120" s="11" t="s">
        <v>198</v>
      </c>
      <c r="J120" s="11" t="s">
        <v>40</v>
      </c>
      <c r="K120" s="11">
        <v>5</v>
      </c>
      <c r="L120" s="11">
        <v>5</v>
      </c>
      <c r="M120" s="11">
        <f t="shared" si="6"/>
        <v>10</v>
      </c>
    </row>
    <row r="121" spans="9:13">
      <c r="I121" s="11" t="s">
        <v>214</v>
      </c>
      <c r="J121" s="11" t="s">
        <v>15</v>
      </c>
      <c r="K121" s="11">
        <v>7</v>
      </c>
      <c r="L121" s="11">
        <v>3</v>
      </c>
      <c r="M121" s="11">
        <f t="shared" si="6"/>
        <v>10</v>
      </c>
    </row>
    <row r="122" spans="9:13">
      <c r="I122" s="11" t="s">
        <v>215</v>
      </c>
      <c r="J122" s="11" t="s">
        <v>2</v>
      </c>
      <c r="K122" s="11">
        <v>8</v>
      </c>
      <c r="L122" s="11">
        <v>2</v>
      </c>
      <c r="M122" s="11">
        <f t="shared" si="6"/>
        <v>10</v>
      </c>
    </row>
    <row r="123" spans="9:13">
      <c r="I123" s="11" t="s">
        <v>218</v>
      </c>
      <c r="J123" s="11" t="s">
        <v>32</v>
      </c>
      <c r="K123" s="11">
        <v>8</v>
      </c>
      <c r="L123" s="11">
        <v>2</v>
      </c>
      <c r="M123" s="11">
        <f t="shared" si="6"/>
        <v>10</v>
      </c>
    </row>
    <row r="124" spans="9:13">
      <c r="I124" s="11" t="s">
        <v>220</v>
      </c>
      <c r="J124" s="11" t="s">
        <v>19</v>
      </c>
      <c r="K124" s="11">
        <v>6</v>
      </c>
      <c r="L124" s="11">
        <v>4</v>
      </c>
      <c r="M124" s="11">
        <f t="shared" si="6"/>
        <v>10</v>
      </c>
    </row>
    <row r="125" spans="9:13">
      <c r="I125" s="11" t="s">
        <v>190</v>
      </c>
      <c r="J125" s="11" t="s">
        <v>40</v>
      </c>
      <c r="K125" s="11">
        <v>6</v>
      </c>
      <c r="L125" s="11">
        <v>2</v>
      </c>
      <c r="M125" s="11">
        <f t="shared" si="6"/>
        <v>8</v>
      </c>
    </row>
    <row r="126" spans="9:13">
      <c r="I126" s="11" t="s">
        <v>197</v>
      </c>
      <c r="J126" s="11" t="s">
        <v>40</v>
      </c>
      <c r="K126" s="11">
        <v>7</v>
      </c>
      <c r="L126" s="11">
        <v>0</v>
      </c>
      <c r="M126" s="11">
        <f t="shared" si="6"/>
        <v>7</v>
      </c>
    </row>
    <row r="127" spans="9:13">
      <c r="I127" s="11" t="s">
        <v>208</v>
      </c>
      <c r="J127" s="11" t="s">
        <v>21</v>
      </c>
      <c r="K127" s="11">
        <v>4</v>
      </c>
      <c r="L127" s="11">
        <v>3</v>
      </c>
      <c r="M127" s="11">
        <f t="shared" si="6"/>
        <v>7</v>
      </c>
    </row>
    <row r="128" spans="9:13">
      <c r="I128" s="11" t="s">
        <v>223</v>
      </c>
      <c r="J128" s="11" t="s">
        <v>10</v>
      </c>
      <c r="K128" s="11">
        <v>5</v>
      </c>
      <c r="L128" s="11">
        <v>0</v>
      </c>
      <c r="M128" s="11">
        <f t="shared" si="6"/>
        <v>5</v>
      </c>
    </row>
    <row r="129" spans="9:13">
      <c r="I129" s="11" t="s">
        <v>213</v>
      </c>
      <c r="J129" s="11" t="s">
        <v>13</v>
      </c>
      <c r="K129" s="11">
        <v>3</v>
      </c>
      <c r="L129" s="11">
        <v>1</v>
      </c>
      <c r="M129" s="11">
        <f t="shared" si="6"/>
        <v>4</v>
      </c>
    </row>
    <row r="130" spans="9:13">
      <c r="I130" s="11" t="s">
        <v>224</v>
      </c>
      <c r="J130" s="11" t="s">
        <v>2</v>
      </c>
      <c r="K130" s="11">
        <v>2</v>
      </c>
      <c r="L130" s="11">
        <v>1</v>
      </c>
      <c r="M130" s="11">
        <f t="shared" si="6"/>
        <v>3</v>
      </c>
    </row>
    <row r="131" spans="9:13">
      <c r="I131" s="33" t="s">
        <v>202</v>
      </c>
      <c r="J131" s="33" t="s">
        <v>246</v>
      </c>
      <c r="K131" s="33">
        <v>2</v>
      </c>
      <c r="L131" s="33">
        <v>0</v>
      </c>
      <c r="M131" s="33"/>
    </row>
    <row r="132" spans="9:13">
      <c r="I132" s="33" t="s">
        <v>204</v>
      </c>
      <c r="J132" s="33" t="s">
        <v>246</v>
      </c>
      <c r="K132" s="33">
        <v>5</v>
      </c>
      <c r="L132" s="33">
        <v>4</v>
      </c>
      <c r="M132" s="33"/>
    </row>
    <row r="133" spans="9:13">
      <c r="I133" s="33" t="s">
        <v>216</v>
      </c>
      <c r="J133" s="33" t="s">
        <v>246</v>
      </c>
      <c r="K133" s="33">
        <v>7</v>
      </c>
      <c r="L133" s="33">
        <v>2</v>
      </c>
      <c r="M133" s="33"/>
    </row>
    <row r="134" spans="9:13">
      <c r="I134" s="33" t="s">
        <v>219</v>
      </c>
      <c r="J134" s="33" t="s">
        <v>246</v>
      </c>
      <c r="K134" s="33">
        <v>11</v>
      </c>
      <c r="L134" s="33">
        <v>4</v>
      </c>
      <c r="M134" s="33"/>
    </row>
  </sheetData>
  <sortState xmlns:xlrd2="http://schemas.microsoft.com/office/spreadsheetml/2017/richdata2" ref="A13:F40">
    <sortCondition descending="1" ref="F13:F40"/>
    <sortCondition descending="1" ref="E13:E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E327-CC71-4195-9A81-667843EDFC70}">
  <dimension ref="A1:AA133"/>
  <sheetViews>
    <sheetView tabSelected="1" zoomScale="85" zoomScaleNormal="85" workbookViewId="0">
      <selection activeCell="E45" sqref="E45"/>
    </sheetView>
  </sheetViews>
  <sheetFormatPr baseColWidth="10" defaultColWidth="11.5703125" defaultRowHeight="15"/>
  <cols>
    <col min="1" max="1" width="11.5703125" style="11"/>
    <col min="2" max="2" width="27.5703125" style="13" customWidth="1"/>
    <col min="3" max="3" width="7.85546875" style="13" bestFit="1" customWidth="1"/>
    <col min="4" max="4" width="5.5703125" style="13" bestFit="1" customWidth="1"/>
    <col min="5" max="6" width="11.5703125" style="13"/>
    <col min="7" max="8" width="11.5703125" style="11"/>
    <col min="9" max="9" width="30.140625" style="11" customWidth="1"/>
    <col min="10" max="15" width="11.5703125" style="11"/>
    <col min="23" max="23" width="26.85546875" customWidth="1"/>
    <col min="24" max="24" width="7.28515625" bestFit="1" customWidth="1"/>
    <col min="25" max="25" width="11" bestFit="1" customWidth="1"/>
    <col min="30" max="30" width="34.7109375" customWidth="1"/>
  </cols>
  <sheetData>
    <row r="1" spans="1:27">
      <c r="A1" s="39" t="s">
        <v>292</v>
      </c>
      <c r="B1" s="25" t="s">
        <v>62</v>
      </c>
      <c r="C1" s="25" t="s">
        <v>0</v>
      </c>
      <c r="D1" s="25" t="s">
        <v>41</v>
      </c>
      <c r="E1" s="28" t="s">
        <v>42</v>
      </c>
      <c r="F1" s="25" t="s">
        <v>43</v>
      </c>
      <c r="G1" s="11" t="s">
        <v>294</v>
      </c>
      <c r="H1" s="39" t="s">
        <v>292</v>
      </c>
      <c r="I1" s="26" t="s">
        <v>59</v>
      </c>
      <c r="J1" s="26" t="s">
        <v>0</v>
      </c>
      <c r="K1" s="26" t="s">
        <v>41</v>
      </c>
      <c r="L1" s="35" t="s">
        <v>42</v>
      </c>
      <c r="M1" s="26" t="s">
        <v>43</v>
      </c>
      <c r="N1" s="11" t="s">
        <v>293</v>
      </c>
      <c r="W1" s="6"/>
      <c r="X1" s="6"/>
      <c r="Y1" s="6"/>
      <c r="AA1" s="1"/>
    </row>
    <row r="2" spans="1:27">
      <c r="A2" s="48">
        <v>8</v>
      </c>
      <c r="B2" s="14" t="s">
        <v>229</v>
      </c>
      <c r="C2" s="11" t="s">
        <v>4</v>
      </c>
      <c r="D2" s="14" t="s">
        <v>122</v>
      </c>
      <c r="E2" s="13">
        <v>33</v>
      </c>
      <c r="F2" s="13">
        <f t="shared" ref="F2:F10" si="0">D2+E2</f>
        <v>70</v>
      </c>
      <c r="G2" s="11">
        <v>1</v>
      </c>
      <c r="H2" s="11">
        <v>19</v>
      </c>
      <c r="I2" s="36" t="s">
        <v>282</v>
      </c>
      <c r="J2" s="11" t="s">
        <v>40</v>
      </c>
      <c r="K2" s="36" t="s">
        <v>53</v>
      </c>
      <c r="L2" s="11">
        <v>14</v>
      </c>
      <c r="M2" s="11">
        <f t="shared" ref="M2:M29" si="1">K2+L2</f>
        <v>38</v>
      </c>
      <c r="N2" s="11">
        <v>1</v>
      </c>
      <c r="W2" s="7"/>
      <c r="X2" s="7"/>
      <c r="Y2" s="7"/>
    </row>
    <row r="3" spans="1:27">
      <c r="A3" s="48">
        <v>5</v>
      </c>
      <c r="B3" s="14" t="s">
        <v>232</v>
      </c>
      <c r="C3" s="11" t="s">
        <v>58</v>
      </c>
      <c r="D3" s="14" t="s">
        <v>104</v>
      </c>
      <c r="E3" s="13">
        <v>36</v>
      </c>
      <c r="F3" s="13">
        <f t="shared" si="0"/>
        <v>67</v>
      </c>
      <c r="G3" s="11">
        <v>2</v>
      </c>
      <c r="H3" s="11">
        <v>10</v>
      </c>
      <c r="I3" s="36" t="s">
        <v>283</v>
      </c>
      <c r="J3" s="11" t="s">
        <v>131</v>
      </c>
      <c r="K3" s="36" t="s">
        <v>49</v>
      </c>
      <c r="L3" s="11">
        <v>24</v>
      </c>
      <c r="M3" s="11">
        <f t="shared" si="1"/>
        <v>43</v>
      </c>
      <c r="N3" s="11">
        <v>2</v>
      </c>
      <c r="W3" s="7"/>
      <c r="X3" s="7"/>
      <c r="Y3" s="7"/>
    </row>
    <row r="4" spans="1:27">
      <c r="A4" s="48">
        <v>3</v>
      </c>
      <c r="B4" s="14" t="s">
        <v>230</v>
      </c>
      <c r="C4" s="14" t="s">
        <v>19</v>
      </c>
      <c r="D4" s="14" t="s">
        <v>118</v>
      </c>
      <c r="E4" s="13">
        <v>29</v>
      </c>
      <c r="F4" s="13">
        <f t="shared" si="0"/>
        <v>64</v>
      </c>
      <c r="G4" s="11">
        <v>3</v>
      </c>
      <c r="H4" s="11">
        <v>5</v>
      </c>
      <c r="I4" s="36" t="s">
        <v>281</v>
      </c>
      <c r="J4" s="11" t="s">
        <v>171</v>
      </c>
      <c r="K4" s="36" t="s">
        <v>121</v>
      </c>
      <c r="L4" s="11">
        <v>16</v>
      </c>
      <c r="M4" s="11">
        <f t="shared" si="1"/>
        <v>43</v>
      </c>
      <c r="N4" s="11">
        <v>3</v>
      </c>
      <c r="W4" s="7"/>
      <c r="X4" s="7"/>
      <c r="Y4" s="7"/>
    </row>
    <row r="5" spans="1:27">
      <c r="A5" s="11">
        <v>2</v>
      </c>
      <c r="B5" s="14" t="s">
        <v>234</v>
      </c>
      <c r="C5" s="11" t="s">
        <v>30</v>
      </c>
      <c r="D5" s="14" t="s">
        <v>124</v>
      </c>
      <c r="E5" s="13">
        <v>33</v>
      </c>
      <c r="F5" s="13">
        <f t="shared" si="0"/>
        <v>63</v>
      </c>
      <c r="G5" s="11">
        <v>4</v>
      </c>
      <c r="H5" s="11">
        <v>3</v>
      </c>
      <c r="I5" s="36" t="s">
        <v>278</v>
      </c>
      <c r="J5" s="11" t="s">
        <v>15</v>
      </c>
      <c r="K5" s="36" t="s">
        <v>88</v>
      </c>
      <c r="L5" s="11">
        <v>19</v>
      </c>
      <c r="M5" s="11">
        <f t="shared" si="1"/>
        <v>48</v>
      </c>
      <c r="N5" s="11">
        <v>4</v>
      </c>
      <c r="W5" s="7"/>
      <c r="X5" s="7"/>
      <c r="Y5" s="7"/>
    </row>
    <row r="6" spans="1:27">
      <c r="A6" s="11">
        <v>1</v>
      </c>
      <c r="B6" s="14" t="s">
        <v>231</v>
      </c>
      <c r="C6" s="11" t="s">
        <v>17</v>
      </c>
      <c r="D6" s="14" t="s">
        <v>123</v>
      </c>
      <c r="E6" s="13">
        <v>28</v>
      </c>
      <c r="F6" s="13">
        <f t="shared" si="0"/>
        <v>62</v>
      </c>
      <c r="G6" s="11">
        <v>5</v>
      </c>
      <c r="H6" s="11">
        <v>1</v>
      </c>
      <c r="I6" s="36" t="s">
        <v>270</v>
      </c>
      <c r="J6" s="11" t="s">
        <v>174</v>
      </c>
      <c r="K6" s="36" t="s">
        <v>124</v>
      </c>
      <c r="L6" s="11">
        <v>20</v>
      </c>
      <c r="M6" s="11">
        <f t="shared" si="1"/>
        <v>50</v>
      </c>
      <c r="N6" s="11">
        <v>5</v>
      </c>
      <c r="W6" s="7"/>
      <c r="X6" s="7"/>
      <c r="Y6" s="7"/>
    </row>
    <row r="7" spans="1:27">
      <c r="B7" s="14" t="s">
        <v>233</v>
      </c>
      <c r="C7" s="11" t="s">
        <v>6</v>
      </c>
      <c r="D7" s="14" t="s">
        <v>124</v>
      </c>
      <c r="E7" s="13">
        <v>30</v>
      </c>
      <c r="F7" s="13">
        <f t="shared" si="0"/>
        <v>60</v>
      </c>
      <c r="G7" s="11">
        <v>6</v>
      </c>
      <c r="I7" s="36" t="s">
        <v>279</v>
      </c>
      <c r="J7" s="11" t="s">
        <v>58</v>
      </c>
      <c r="K7" s="36" t="s">
        <v>119</v>
      </c>
      <c r="L7" s="11">
        <v>23</v>
      </c>
      <c r="M7" s="11">
        <f t="shared" si="1"/>
        <v>51</v>
      </c>
      <c r="N7" s="11">
        <v>6</v>
      </c>
      <c r="W7" s="7"/>
      <c r="X7" s="7"/>
      <c r="Y7" s="7"/>
    </row>
    <row r="8" spans="1:27">
      <c r="B8" s="14" t="s">
        <v>237</v>
      </c>
      <c r="C8" s="11" t="s">
        <v>24</v>
      </c>
      <c r="D8" s="14" t="s">
        <v>88</v>
      </c>
      <c r="E8" s="13">
        <v>26</v>
      </c>
      <c r="F8" s="13">
        <f t="shared" si="0"/>
        <v>55</v>
      </c>
      <c r="G8" s="11">
        <v>8</v>
      </c>
      <c r="I8" s="36" t="s">
        <v>280</v>
      </c>
      <c r="J8" s="11" t="s">
        <v>21</v>
      </c>
      <c r="K8" s="36" t="s">
        <v>53</v>
      </c>
      <c r="L8" s="11">
        <v>28</v>
      </c>
      <c r="M8" s="11">
        <f t="shared" si="1"/>
        <v>52</v>
      </c>
      <c r="N8" s="11">
        <v>7</v>
      </c>
      <c r="W8" s="7"/>
      <c r="X8" s="7"/>
      <c r="Y8" s="7"/>
    </row>
    <row r="9" spans="1:27">
      <c r="B9" s="14" t="s">
        <v>236</v>
      </c>
      <c r="C9" s="11" t="s">
        <v>37</v>
      </c>
      <c r="D9" s="14">
        <v>34</v>
      </c>
      <c r="E9" s="13">
        <v>25</v>
      </c>
      <c r="F9" s="13">
        <f t="shared" si="0"/>
        <v>59</v>
      </c>
      <c r="G9" s="11">
        <v>7</v>
      </c>
      <c r="I9" s="36" t="s">
        <v>271</v>
      </c>
      <c r="J9" s="11" t="s">
        <v>244</v>
      </c>
      <c r="K9" s="36" t="s">
        <v>121</v>
      </c>
      <c r="L9" s="11">
        <v>26</v>
      </c>
      <c r="M9" s="11">
        <f t="shared" si="1"/>
        <v>53</v>
      </c>
      <c r="N9" s="11">
        <v>8</v>
      </c>
      <c r="W9" s="7"/>
      <c r="X9" s="7"/>
      <c r="Y9" s="7"/>
    </row>
    <row r="10" spans="1:27">
      <c r="B10" s="13" t="s">
        <v>251</v>
      </c>
      <c r="C10" s="13" t="s">
        <v>13</v>
      </c>
      <c r="D10" s="13">
        <v>27</v>
      </c>
      <c r="E10" s="13">
        <v>27</v>
      </c>
      <c r="F10" s="13">
        <f t="shared" si="0"/>
        <v>54</v>
      </c>
      <c r="G10" s="11">
        <v>9</v>
      </c>
      <c r="I10" s="36" t="s">
        <v>275</v>
      </c>
      <c r="J10" s="11" t="s">
        <v>242</v>
      </c>
      <c r="K10" s="36" t="s">
        <v>120</v>
      </c>
      <c r="L10" s="11">
        <v>30</v>
      </c>
      <c r="M10" s="11">
        <f t="shared" si="1"/>
        <v>55</v>
      </c>
      <c r="N10" s="11">
        <v>9</v>
      </c>
      <c r="W10" s="5"/>
      <c r="Y10" s="5"/>
    </row>
    <row r="11" spans="1:27">
      <c r="B11" s="22" t="s">
        <v>235</v>
      </c>
      <c r="C11" s="22"/>
      <c r="D11" s="22" t="s">
        <v>124</v>
      </c>
      <c r="E11" s="24">
        <v>29</v>
      </c>
      <c r="F11" s="24"/>
      <c r="I11" s="36" t="s">
        <v>259</v>
      </c>
      <c r="J11" s="11" t="s">
        <v>24</v>
      </c>
      <c r="K11" s="36" t="s">
        <v>119</v>
      </c>
      <c r="L11" s="11">
        <v>29</v>
      </c>
      <c r="M11" s="11">
        <f t="shared" si="1"/>
        <v>57</v>
      </c>
      <c r="N11" s="11">
        <v>10</v>
      </c>
      <c r="W11" s="5"/>
      <c r="Y11" s="5"/>
    </row>
    <row r="12" spans="1:27">
      <c r="A12" s="39" t="s">
        <v>292</v>
      </c>
      <c r="B12" s="25" t="s">
        <v>63</v>
      </c>
      <c r="C12" s="25" t="s">
        <v>0</v>
      </c>
      <c r="D12" s="25" t="s">
        <v>41</v>
      </c>
      <c r="E12" s="28" t="s">
        <v>42</v>
      </c>
      <c r="F12" s="25" t="s">
        <v>43</v>
      </c>
      <c r="I12" s="36" t="s">
        <v>265</v>
      </c>
      <c r="J12" s="11" t="s">
        <v>174</v>
      </c>
      <c r="K12" s="36" t="s">
        <v>124</v>
      </c>
      <c r="L12" s="11">
        <v>27</v>
      </c>
      <c r="M12" s="11">
        <f t="shared" si="1"/>
        <v>57</v>
      </c>
      <c r="N12" s="11">
        <v>11</v>
      </c>
      <c r="W12" s="5"/>
      <c r="Y12" s="5"/>
    </row>
    <row r="13" spans="1:27">
      <c r="B13" s="12"/>
      <c r="I13" s="36" t="s">
        <v>264</v>
      </c>
      <c r="J13" s="11" t="s">
        <v>30</v>
      </c>
      <c r="K13" s="36" t="s">
        <v>120</v>
      </c>
      <c r="L13" s="11">
        <v>33</v>
      </c>
      <c r="M13" s="11">
        <f t="shared" si="1"/>
        <v>58</v>
      </c>
      <c r="N13" s="11">
        <v>12</v>
      </c>
      <c r="W13" s="5"/>
      <c r="Y13" s="5"/>
    </row>
    <row r="14" spans="1:27">
      <c r="A14" s="48">
        <v>4</v>
      </c>
      <c r="B14" s="12" t="s">
        <v>35</v>
      </c>
      <c r="C14" s="13" t="s">
        <v>21</v>
      </c>
      <c r="D14" s="13">
        <v>38</v>
      </c>
      <c r="E14" s="13">
        <v>34</v>
      </c>
      <c r="F14" s="13">
        <f>D14+E14</f>
        <v>72</v>
      </c>
      <c r="I14" s="36" t="s">
        <v>276</v>
      </c>
      <c r="J14" s="11" t="s">
        <v>241</v>
      </c>
      <c r="K14" s="36" t="s">
        <v>88</v>
      </c>
      <c r="L14" s="11">
        <v>29</v>
      </c>
      <c r="M14" s="11">
        <f t="shared" si="1"/>
        <v>58</v>
      </c>
      <c r="N14" s="11">
        <v>13</v>
      </c>
      <c r="W14" s="5"/>
      <c r="Y14" s="5"/>
    </row>
    <row r="15" spans="1:27">
      <c r="A15" s="48">
        <v>2</v>
      </c>
      <c r="B15" s="12" t="s">
        <v>36</v>
      </c>
      <c r="C15" s="13" t="s">
        <v>37</v>
      </c>
      <c r="D15" s="13">
        <v>39</v>
      </c>
      <c r="E15" s="13">
        <v>32</v>
      </c>
      <c r="F15" s="13">
        <f>D15+E15</f>
        <v>71</v>
      </c>
      <c r="I15" s="36" t="s">
        <v>277</v>
      </c>
      <c r="J15" s="11" t="s">
        <v>75</v>
      </c>
      <c r="K15" s="36" t="s">
        <v>124</v>
      </c>
      <c r="L15" s="11">
        <v>28</v>
      </c>
      <c r="M15" s="11">
        <f t="shared" si="1"/>
        <v>58</v>
      </c>
      <c r="N15" s="11">
        <v>14</v>
      </c>
      <c r="W15" s="5"/>
      <c r="Y15" s="5"/>
    </row>
    <row r="16" spans="1:27">
      <c r="A16" s="48">
        <v>1</v>
      </c>
      <c r="B16" s="12" t="s">
        <v>34</v>
      </c>
      <c r="C16" s="13" t="s">
        <v>19</v>
      </c>
      <c r="D16" s="13">
        <v>35</v>
      </c>
      <c r="E16" s="13">
        <v>33</v>
      </c>
      <c r="F16" s="13">
        <f>D16+E16</f>
        <v>68</v>
      </c>
      <c r="I16" s="36" t="s">
        <v>268</v>
      </c>
      <c r="J16" s="11" t="s">
        <v>174</v>
      </c>
      <c r="K16" s="36" t="s">
        <v>124</v>
      </c>
      <c r="L16" s="11">
        <v>29</v>
      </c>
      <c r="M16" s="11">
        <f t="shared" si="1"/>
        <v>59</v>
      </c>
      <c r="N16" s="11">
        <v>15</v>
      </c>
      <c r="W16" s="5"/>
      <c r="Y16" s="5"/>
    </row>
    <row r="17" spans="2:25">
      <c r="B17" s="12" t="s">
        <v>31</v>
      </c>
      <c r="C17" s="13" t="s">
        <v>32</v>
      </c>
      <c r="D17" s="13">
        <v>31</v>
      </c>
      <c r="E17" s="13">
        <v>35</v>
      </c>
      <c r="F17" s="13">
        <f>D17+E17</f>
        <v>66</v>
      </c>
      <c r="I17" s="36" t="s">
        <v>267</v>
      </c>
      <c r="J17" s="11" t="s">
        <v>4</v>
      </c>
      <c r="K17" s="36" t="s">
        <v>127</v>
      </c>
      <c r="L17" s="11">
        <v>27</v>
      </c>
      <c r="M17" s="11">
        <f t="shared" si="1"/>
        <v>59</v>
      </c>
      <c r="N17" s="11">
        <v>16</v>
      </c>
      <c r="W17" s="5"/>
      <c r="Y17" s="5"/>
    </row>
    <row r="18" spans="2:25">
      <c r="B18" s="12" t="s">
        <v>39</v>
      </c>
      <c r="C18" s="13" t="s">
        <v>40</v>
      </c>
      <c r="D18" s="13">
        <v>35</v>
      </c>
      <c r="E18" s="13">
        <v>30</v>
      </c>
      <c r="F18" s="13">
        <f>E18+D18</f>
        <v>65</v>
      </c>
      <c r="I18" s="36" t="s">
        <v>266</v>
      </c>
      <c r="J18" s="11" t="s">
        <v>240</v>
      </c>
      <c r="K18" s="36" t="s">
        <v>88</v>
      </c>
      <c r="L18" s="11">
        <v>32</v>
      </c>
      <c r="M18" s="11">
        <f t="shared" si="1"/>
        <v>61</v>
      </c>
      <c r="N18" s="11">
        <v>17</v>
      </c>
      <c r="W18" s="5"/>
      <c r="Y18" s="5"/>
    </row>
    <row r="19" spans="2:25">
      <c r="B19" s="12" t="s">
        <v>22</v>
      </c>
      <c r="C19" s="13" t="s">
        <v>4</v>
      </c>
      <c r="D19" s="13">
        <v>35</v>
      </c>
      <c r="E19" s="13">
        <v>29</v>
      </c>
      <c r="F19" s="13">
        <f t="shared" ref="F19:F36" si="2">D19+E19</f>
        <v>64</v>
      </c>
      <c r="I19" s="36" t="s">
        <v>272</v>
      </c>
      <c r="J19" s="11" t="s">
        <v>8</v>
      </c>
      <c r="K19" s="36" t="s">
        <v>104</v>
      </c>
      <c r="L19" s="11">
        <v>30</v>
      </c>
      <c r="M19" s="11">
        <f t="shared" si="1"/>
        <v>61</v>
      </c>
      <c r="N19" s="11">
        <v>18</v>
      </c>
      <c r="W19" s="5"/>
      <c r="Y19" s="5"/>
    </row>
    <row r="20" spans="2:25">
      <c r="B20" s="12" t="s">
        <v>3</v>
      </c>
      <c r="C20" s="13" t="s">
        <v>4</v>
      </c>
      <c r="D20" s="13">
        <v>28</v>
      </c>
      <c r="E20" s="13">
        <v>34</v>
      </c>
      <c r="F20" s="13">
        <f t="shared" si="2"/>
        <v>62</v>
      </c>
      <c r="I20" s="36" t="s">
        <v>273</v>
      </c>
      <c r="J20" s="11" t="s">
        <v>37</v>
      </c>
      <c r="K20" s="36" t="s">
        <v>119</v>
      </c>
      <c r="L20" s="11">
        <v>35</v>
      </c>
      <c r="M20" s="11">
        <f t="shared" si="1"/>
        <v>63</v>
      </c>
      <c r="N20" s="11">
        <v>19</v>
      </c>
      <c r="W20" s="5"/>
      <c r="Y20" s="5"/>
    </row>
    <row r="21" spans="2:25">
      <c r="B21" s="12" t="s">
        <v>7</v>
      </c>
      <c r="C21" s="13" t="s">
        <v>8</v>
      </c>
      <c r="D21" s="13">
        <v>27</v>
      </c>
      <c r="E21" s="13">
        <v>34</v>
      </c>
      <c r="F21" s="13">
        <f t="shared" si="2"/>
        <v>61</v>
      </c>
      <c r="I21" s="36" t="s">
        <v>260</v>
      </c>
      <c r="J21" s="11" t="s">
        <v>131</v>
      </c>
      <c r="K21" s="36" t="s">
        <v>104</v>
      </c>
      <c r="L21" s="11">
        <v>33</v>
      </c>
      <c r="M21" s="11">
        <f t="shared" si="1"/>
        <v>64</v>
      </c>
      <c r="N21" s="11">
        <v>20</v>
      </c>
      <c r="W21" s="5"/>
      <c r="Y21" s="5"/>
    </row>
    <row r="22" spans="2:25">
      <c r="B22" s="12" t="s">
        <v>33</v>
      </c>
      <c r="C22" s="13" t="s">
        <v>30</v>
      </c>
      <c r="D22" s="13">
        <v>28</v>
      </c>
      <c r="E22" s="13">
        <v>30</v>
      </c>
      <c r="F22" s="13">
        <f t="shared" si="2"/>
        <v>58</v>
      </c>
      <c r="I22" s="36" t="s">
        <v>274</v>
      </c>
      <c r="J22" s="11" t="s">
        <v>13</v>
      </c>
      <c r="K22" s="36" t="s">
        <v>86</v>
      </c>
      <c r="L22" s="11">
        <v>31</v>
      </c>
      <c r="M22" s="11">
        <f t="shared" si="1"/>
        <v>64</v>
      </c>
      <c r="N22" s="11">
        <v>21</v>
      </c>
      <c r="W22" s="5"/>
      <c r="Y22" s="5"/>
    </row>
    <row r="23" spans="2:25">
      <c r="B23" s="12" t="s">
        <v>12</v>
      </c>
      <c r="C23" s="13" t="s">
        <v>13</v>
      </c>
      <c r="D23" s="13">
        <v>23</v>
      </c>
      <c r="E23" s="13">
        <v>33</v>
      </c>
      <c r="F23" s="13">
        <f t="shared" si="2"/>
        <v>56</v>
      </c>
      <c r="I23" s="36" t="s">
        <v>262</v>
      </c>
      <c r="J23" s="11" t="s">
        <v>24</v>
      </c>
      <c r="K23" s="36" t="s">
        <v>123</v>
      </c>
      <c r="L23" s="11">
        <v>30</v>
      </c>
      <c r="M23" s="11">
        <f t="shared" si="1"/>
        <v>64</v>
      </c>
      <c r="N23" s="11">
        <v>22</v>
      </c>
      <c r="W23" s="5"/>
      <c r="Y23" s="5"/>
    </row>
    <row r="24" spans="2:25">
      <c r="B24" s="12" t="s">
        <v>29</v>
      </c>
      <c r="C24" s="13" t="s">
        <v>30</v>
      </c>
      <c r="D24" s="13">
        <v>32</v>
      </c>
      <c r="E24" s="13">
        <v>22</v>
      </c>
      <c r="F24" s="13">
        <f t="shared" si="2"/>
        <v>54</v>
      </c>
      <c r="I24" s="36" t="s">
        <v>261</v>
      </c>
      <c r="J24" s="11" t="s">
        <v>15</v>
      </c>
      <c r="K24" s="36" t="s">
        <v>118</v>
      </c>
      <c r="L24" s="11">
        <v>32</v>
      </c>
      <c r="M24" s="11">
        <f t="shared" si="1"/>
        <v>67</v>
      </c>
      <c r="N24" s="11">
        <v>23</v>
      </c>
      <c r="W24" s="5"/>
      <c r="Y24" s="5"/>
    </row>
    <row r="25" spans="2:25">
      <c r="B25" s="12" t="s">
        <v>28</v>
      </c>
      <c r="C25" s="13" t="s">
        <v>6</v>
      </c>
      <c r="D25" s="13">
        <v>20</v>
      </c>
      <c r="E25" s="13">
        <v>32</v>
      </c>
      <c r="F25" s="13">
        <f t="shared" si="2"/>
        <v>52</v>
      </c>
      <c r="I25" s="36" t="s">
        <v>263</v>
      </c>
      <c r="J25" s="11" t="s">
        <v>30</v>
      </c>
      <c r="K25" s="36" t="s">
        <v>127</v>
      </c>
      <c r="L25" s="11">
        <v>37</v>
      </c>
      <c r="M25" s="11">
        <f t="shared" si="1"/>
        <v>69</v>
      </c>
      <c r="N25" s="11">
        <v>24</v>
      </c>
      <c r="W25" s="5"/>
      <c r="Y25" s="5"/>
    </row>
    <row r="26" spans="2:25">
      <c r="B26" s="12" t="s">
        <v>16</v>
      </c>
      <c r="C26" s="13" t="s">
        <v>17</v>
      </c>
      <c r="D26" s="13">
        <v>22</v>
      </c>
      <c r="E26" s="13">
        <v>30</v>
      </c>
      <c r="F26" s="13">
        <f t="shared" si="2"/>
        <v>52</v>
      </c>
      <c r="I26" s="36" t="s">
        <v>269</v>
      </c>
      <c r="J26" s="11" t="s">
        <v>58</v>
      </c>
      <c r="K26" s="36">
        <v>37</v>
      </c>
      <c r="L26" s="11">
        <v>33</v>
      </c>
      <c r="M26" s="11">
        <f t="shared" si="1"/>
        <v>70</v>
      </c>
      <c r="N26" s="11">
        <v>25</v>
      </c>
      <c r="W26" s="5"/>
      <c r="Y26" s="5"/>
    </row>
    <row r="27" spans="2:25">
      <c r="B27" s="12" t="s">
        <v>26</v>
      </c>
      <c r="C27" s="13" t="s">
        <v>19</v>
      </c>
      <c r="D27" s="13">
        <v>36</v>
      </c>
      <c r="E27" s="13">
        <v>16</v>
      </c>
      <c r="F27" s="13">
        <f t="shared" si="2"/>
        <v>52</v>
      </c>
      <c r="H27" s="48"/>
      <c r="I27" s="36" t="s">
        <v>256</v>
      </c>
      <c r="J27" s="11" t="s">
        <v>75</v>
      </c>
      <c r="K27" s="36" t="s">
        <v>117</v>
      </c>
      <c r="L27" s="11">
        <v>34</v>
      </c>
      <c r="M27" s="11">
        <f t="shared" si="1"/>
        <v>72</v>
      </c>
      <c r="N27" s="11">
        <v>26</v>
      </c>
      <c r="W27" s="5"/>
      <c r="Y27" s="5"/>
    </row>
    <row r="28" spans="2:25">
      <c r="B28" s="12" t="s">
        <v>14</v>
      </c>
      <c r="C28" s="13" t="s">
        <v>15</v>
      </c>
      <c r="D28" s="13">
        <v>28</v>
      </c>
      <c r="E28" s="13">
        <v>23</v>
      </c>
      <c r="F28" s="13">
        <f t="shared" si="2"/>
        <v>51</v>
      </c>
      <c r="H28" s="48"/>
      <c r="I28" s="36" t="s">
        <v>257</v>
      </c>
      <c r="J28" s="11" t="s">
        <v>243</v>
      </c>
      <c r="K28" s="36" t="s">
        <v>125</v>
      </c>
      <c r="L28" s="11">
        <v>34</v>
      </c>
      <c r="M28" s="11">
        <f t="shared" si="1"/>
        <v>75</v>
      </c>
      <c r="N28" s="11">
        <v>27</v>
      </c>
      <c r="W28" s="5"/>
      <c r="Y28" s="5"/>
    </row>
    <row r="29" spans="2:25">
      <c r="B29" s="12" t="s">
        <v>20</v>
      </c>
      <c r="C29" s="13" t="s">
        <v>21</v>
      </c>
      <c r="D29" s="13">
        <v>29</v>
      </c>
      <c r="E29" s="13">
        <v>22</v>
      </c>
      <c r="F29" s="13">
        <f t="shared" si="2"/>
        <v>51</v>
      </c>
      <c r="H29" s="48"/>
      <c r="I29" s="36" t="s">
        <v>258</v>
      </c>
      <c r="J29" s="11" t="s">
        <v>24</v>
      </c>
      <c r="K29" s="36" t="s">
        <v>114</v>
      </c>
      <c r="L29" s="11">
        <v>36</v>
      </c>
      <c r="M29" s="11">
        <f t="shared" si="1"/>
        <v>78</v>
      </c>
      <c r="N29" s="11">
        <v>28</v>
      </c>
      <c r="W29" s="5"/>
      <c r="Y29" s="5"/>
    </row>
    <row r="30" spans="2:25">
      <c r="B30" s="12" t="s">
        <v>18</v>
      </c>
      <c r="C30" s="13" t="s">
        <v>19</v>
      </c>
      <c r="D30" s="13">
        <v>30</v>
      </c>
      <c r="E30" s="13">
        <v>19</v>
      </c>
      <c r="F30" s="13">
        <f t="shared" si="2"/>
        <v>49</v>
      </c>
      <c r="I30" s="37" t="s">
        <v>284</v>
      </c>
      <c r="J30" s="33"/>
      <c r="K30" s="37" t="s">
        <v>122</v>
      </c>
      <c r="L30" s="33">
        <v>28</v>
      </c>
      <c r="M30" s="33"/>
      <c r="W30" s="5"/>
      <c r="Y30" s="5"/>
    </row>
    <row r="31" spans="2:25">
      <c r="B31" s="12" t="s">
        <v>23</v>
      </c>
      <c r="C31" s="13" t="s">
        <v>24</v>
      </c>
      <c r="D31" s="13">
        <v>15</v>
      </c>
      <c r="E31" s="13">
        <v>29</v>
      </c>
      <c r="F31" s="13">
        <f t="shared" si="2"/>
        <v>44</v>
      </c>
      <c r="W31" s="5"/>
      <c r="Y31" s="5"/>
    </row>
    <row r="32" spans="2:25" ht="30">
      <c r="B32" s="12" t="s">
        <v>11</v>
      </c>
      <c r="C32" s="13" t="s">
        <v>6</v>
      </c>
      <c r="D32" s="13">
        <v>28</v>
      </c>
      <c r="E32" s="13">
        <v>12</v>
      </c>
      <c r="F32" s="13">
        <f t="shared" si="2"/>
        <v>40</v>
      </c>
      <c r="W32" s="5"/>
      <c r="Y32" s="5"/>
    </row>
    <row r="33" spans="2:25">
      <c r="B33" s="12" t="s">
        <v>9</v>
      </c>
      <c r="C33" s="13" t="s">
        <v>10</v>
      </c>
      <c r="D33" s="13">
        <v>11</v>
      </c>
      <c r="E33" s="13">
        <v>24</v>
      </c>
      <c r="F33" s="13">
        <f t="shared" si="2"/>
        <v>35</v>
      </c>
      <c r="I33" s="29" t="s">
        <v>60</v>
      </c>
      <c r="J33" s="29" t="s">
        <v>0</v>
      </c>
      <c r="K33" s="29" t="s">
        <v>41</v>
      </c>
      <c r="L33" s="35" t="s">
        <v>42</v>
      </c>
      <c r="M33" s="26" t="s">
        <v>43</v>
      </c>
      <c r="N33" s="11" t="s">
        <v>293</v>
      </c>
      <c r="W33" s="5"/>
      <c r="Y33" s="5"/>
    </row>
    <row r="34" spans="2:25">
      <c r="B34" s="12" t="s">
        <v>25</v>
      </c>
      <c r="C34" s="13" t="s">
        <v>8</v>
      </c>
      <c r="D34" s="13">
        <v>8</v>
      </c>
      <c r="E34" s="13">
        <v>23</v>
      </c>
      <c r="F34" s="13">
        <f t="shared" si="2"/>
        <v>31</v>
      </c>
      <c r="H34" s="11">
        <v>36</v>
      </c>
      <c r="I34" s="30" t="s">
        <v>285</v>
      </c>
      <c r="J34" s="11" t="s">
        <v>32</v>
      </c>
      <c r="K34" s="30" t="s">
        <v>115</v>
      </c>
      <c r="L34" s="11">
        <v>39</v>
      </c>
      <c r="M34" s="11">
        <f t="shared" ref="M34:M65" si="3">K34+L34</f>
        <v>79</v>
      </c>
      <c r="N34" s="11">
        <v>1</v>
      </c>
      <c r="W34" s="5"/>
      <c r="Y34" s="5"/>
    </row>
    <row r="35" spans="2:25">
      <c r="B35" s="13" t="s">
        <v>254</v>
      </c>
      <c r="C35" s="13" t="s">
        <v>32</v>
      </c>
      <c r="D35" s="13">
        <v>0</v>
      </c>
      <c r="E35" s="13">
        <v>14</v>
      </c>
      <c r="F35" s="13">
        <f t="shared" si="2"/>
        <v>14</v>
      </c>
      <c r="H35" s="48">
        <v>18</v>
      </c>
      <c r="I35" s="31" t="s">
        <v>141</v>
      </c>
      <c r="J35" s="11" t="s">
        <v>6</v>
      </c>
      <c r="K35" s="31" t="s">
        <v>122</v>
      </c>
      <c r="L35" s="11">
        <v>41</v>
      </c>
      <c r="M35" s="11">
        <f t="shared" si="3"/>
        <v>78</v>
      </c>
      <c r="N35" s="11">
        <v>2</v>
      </c>
      <c r="W35" s="5"/>
      <c r="Y35" s="5"/>
    </row>
    <row r="36" spans="2:25">
      <c r="B36" s="13" t="s">
        <v>253</v>
      </c>
      <c r="C36" s="13" t="s">
        <v>10</v>
      </c>
      <c r="D36" s="13">
        <v>0</v>
      </c>
      <c r="E36" s="13">
        <v>12</v>
      </c>
      <c r="F36" s="13">
        <f t="shared" si="2"/>
        <v>12</v>
      </c>
      <c r="H36" s="48">
        <v>9</v>
      </c>
      <c r="I36" s="31" t="s">
        <v>142</v>
      </c>
      <c r="J36" s="11" t="s">
        <v>6</v>
      </c>
      <c r="K36" s="31" t="s">
        <v>122</v>
      </c>
      <c r="L36" s="11">
        <v>41</v>
      </c>
      <c r="M36" s="11">
        <f t="shared" si="3"/>
        <v>78</v>
      </c>
      <c r="N36" s="11">
        <v>3</v>
      </c>
      <c r="W36" s="5"/>
      <c r="Y36" s="5"/>
    </row>
    <row r="37" spans="2:25">
      <c r="B37" s="38" t="s">
        <v>27</v>
      </c>
      <c r="C37" s="24"/>
      <c r="D37" s="24">
        <v>36</v>
      </c>
      <c r="E37" s="24">
        <v>44</v>
      </c>
      <c r="F37" s="24"/>
      <c r="H37" s="48">
        <v>5</v>
      </c>
      <c r="I37" s="31" t="s">
        <v>161</v>
      </c>
      <c r="J37" s="11" t="s">
        <v>37</v>
      </c>
      <c r="K37" s="31" t="s">
        <v>118</v>
      </c>
      <c r="L37" s="11">
        <v>39</v>
      </c>
      <c r="M37" s="11">
        <f t="shared" si="3"/>
        <v>74</v>
      </c>
      <c r="N37" s="11">
        <v>4</v>
      </c>
      <c r="W37" s="5"/>
      <c r="Y37" s="5"/>
    </row>
    <row r="38" spans="2:25">
      <c r="B38" s="38" t="s">
        <v>1</v>
      </c>
      <c r="C38" s="24"/>
      <c r="D38" s="24">
        <v>34</v>
      </c>
      <c r="E38" s="24">
        <v>32</v>
      </c>
      <c r="F38" s="24"/>
      <c r="H38" s="11">
        <v>3</v>
      </c>
      <c r="I38" s="31" t="s">
        <v>164</v>
      </c>
      <c r="J38" s="11" t="s">
        <v>165</v>
      </c>
      <c r="K38" s="31" t="s">
        <v>104</v>
      </c>
      <c r="L38" s="11">
        <v>39</v>
      </c>
      <c r="M38" s="11">
        <f t="shared" si="3"/>
        <v>70</v>
      </c>
      <c r="N38" s="11">
        <v>5</v>
      </c>
      <c r="W38" s="5"/>
      <c r="Y38" s="5"/>
    </row>
    <row r="39" spans="2:25">
      <c r="B39" s="38" t="s">
        <v>5</v>
      </c>
      <c r="C39" s="24"/>
      <c r="D39" s="24">
        <v>31</v>
      </c>
      <c r="E39" s="24">
        <v>38</v>
      </c>
      <c r="F39" s="24"/>
      <c r="I39" s="31" t="s">
        <v>134</v>
      </c>
      <c r="J39" s="11" t="s">
        <v>30</v>
      </c>
      <c r="K39" s="31" t="s">
        <v>86</v>
      </c>
      <c r="L39" s="11">
        <v>37</v>
      </c>
      <c r="M39" s="11">
        <f t="shared" si="3"/>
        <v>70</v>
      </c>
      <c r="N39" s="11">
        <v>6</v>
      </c>
      <c r="W39" s="5"/>
      <c r="Y39" s="5"/>
    </row>
    <row r="40" spans="2:25">
      <c r="B40" s="38" t="s">
        <v>38</v>
      </c>
      <c r="C40" s="24"/>
      <c r="D40" s="24">
        <v>35</v>
      </c>
      <c r="E40" s="24">
        <v>42</v>
      </c>
      <c r="F40" s="24"/>
      <c r="I40" s="31" t="s">
        <v>155</v>
      </c>
      <c r="J40" s="11" t="s">
        <v>6</v>
      </c>
      <c r="K40" s="31" t="s">
        <v>124</v>
      </c>
      <c r="L40" s="11">
        <v>39</v>
      </c>
      <c r="M40" s="11">
        <f t="shared" si="3"/>
        <v>69</v>
      </c>
      <c r="N40" s="11">
        <v>7</v>
      </c>
      <c r="W40" s="5"/>
      <c r="Y40" s="5"/>
    </row>
    <row r="41" spans="2:25">
      <c r="I41" s="31" t="s">
        <v>184</v>
      </c>
      <c r="J41" s="11" t="s">
        <v>4</v>
      </c>
      <c r="K41" s="31" t="s">
        <v>127</v>
      </c>
      <c r="L41" s="11">
        <v>37</v>
      </c>
      <c r="M41" s="11">
        <f t="shared" si="3"/>
        <v>69</v>
      </c>
      <c r="N41" s="11">
        <v>8</v>
      </c>
      <c r="W41" s="5"/>
      <c r="Y41" s="5"/>
    </row>
    <row r="42" spans="2:25">
      <c r="I42" s="30" t="s">
        <v>286</v>
      </c>
      <c r="J42" s="11" t="s">
        <v>8</v>
      </c>
      <c r="K42" s="30" t="s">
        <v>117</v>
      </c>
      <c r="L42" s="11">
        <v>31</v>
      </c>
      <c r="M42" s="11">
        <f t="shared" si="3"/>
        <v>69</v>
      </c>
      <c r="N42" s="11">
        <v>9</v>
      </c>
      <c r="W42" s="5"/>
      <c r="Y42" s="5"/>
    </row>
    <row r="43" spans="2:25">
      <c r="I43" s="31" t="s">
        <v>138</v>
      </c>
      <c r="J43" s="11" t="s">
        <v>6</v>
      </c>
      <c r="K43" s="31" t="s">
        <v>116</v>
      </c>
      <c r="L43" s="11">
        <v>30</v>
      </c>
      <c r="M43" s="11">
        <f t="shared" si="3"/>
        <v>69</v>
      </c>
      <c r="N43" s="11">
        <v>10</v>
      </c>
      <c r="W43" s="5"/>
      <c r="Y43" s="5"/>
    </row>
    <row r="44" spans="2:25">
      <c r="I44" s="31" t="s">
        <v>135</v>
      </c>
      <c r="J44" s="11" t="s">
        <v>30</v>
      </c>
      <c r="K44" s="31" t="s">
        <v>104</v>
      </c>
      <c r="L44" s="11">
        <v>37</v>
      </c>
      <c r="M44" s="11">
        <f t="shared" si="3"/>
        <v>68</v>
      </c>
      <c r="N44" s="11">
        <v>11</v>
      </c>
      <c r="W44" s="5"/>
      <c r="Y44" s="5"/>
    </row>
    <row r="45" spans="2:25">
      <c r="I45" s="31" t="s">
        <v>175</v>
      </c>
      <c r="J45" s="11" t="s">
        <v>10</v>
      </c>
      <c r="K45" s="31" t="s">
        <v>86</v>
      </c>
      <c r="L45" s="11">
        <v>35</v>
      </c>
      <c r="M45" s="11">
        <f t="shared" si="3"/>
        <v>68</v>
      </c>
      <c r="N45" s="11">
        <v>12</v>
      </c>
      <c r="W45" s="5"/>
      <c r="Y45" s="5"/>
    </row>
    <row r="46" spans="2:25">
      <c r="I46" s="31" t="s">
        <v>146</v>
      </c>
      <c r="J46" s="11" t="s">
        <v>75</v>
      </c>
      <c r="K46" s="31" t="s">
        <v>126</v>
      </c>
      <c r="L46" s="11">
        <v>32</v>
      </c>
      <c r="M46" s="11">
        <f t="shared" si="3"/>
        <v>68</v>
      </c>
      <c r="N46" s="11">
        <v>13</v>
      </c>
      <c r="W46" s="5"/>
      <c r="Y46" s="5"/>
    </row>
    <row r="47" spans="2:25">
      <c r="I47" s="31" t="s">
        <v>147</v>
      </c>
      <c r="J47" s="11" t="s">
        <v>6</v>
      </c>
      <c r="K47" s="31" t="s">
        <v>104</v>
      </c>
      <c r="L47" s="11">
        <v>36</v>
      </c>
      <c r="M47" s="11">
        <f t="shared" si="3"/>
        <v>67</v>
      </c>
      <c r="N47" s="11">
        <v>14</v>
      </c>
      <c r="W47" s="5"/>
      <c r="Y47" s="5"/>
    </row>
    <row r="48" spans="2:25">
      <c r="I48" s="31" t="s">
        <v>176</v>
      </c>
      <c r="J48" s="11" t="s">
        <v>4</v>
      </c>
      <c r="K48" s="31" t="s">
        <v>86</v>
      </c>
      <c r="L48" s="11">
        <v>34</v>
      </c>
      <c r="M48" s="11">
        <f t="shared" si="3"/>
        <v>67</v>
      </c>
      <c r="N48" s="11">
        <v>15</v>
      </c>
      <c r="W48" s="5"/>
      <c r="Y48" s="5"/>
    </row>
    <row r="49" spans="9:25">
      <c r="I49" s="31" t="s">
        <v>170</v>
      </c>
      <c r="J49" s="11" t="s">
        <v>171</v>
      </c>
      <c r="K49" s="31" t="s">
        <v>88</v>
      </c>
      <c r="L49" s="11">
        <v>37</v>
      </c>
      <c r="M49" s="11">
        <f t="shared" si="3"/>
        <v>66</v>
      </c>
      <c r="N49" s="11">
        <v>16</v>
      </c>
      <c r="W49" s="5"/>
      <c r="Y49" s="5"/>
    </row>
    <row r="50" spans="9:25">
      <c r="I50" s="31" t="s">
        <v>183</v>
      </c>
      <c r="J50" s="11" t="s">
        <v>58</v>
      </c>
      <c r="K50" s="31" t="s">
        <v>124</v>
      </c>
      <c r="L50" s="11">
        <v>36</v>
      </c>
      <c r="M50" s="11">
        <f t="shared" si="3"/>
        <v>66</v>
      </c>
      <c r="N50" s="11">
        <v>17</v>
      </c>
      <c r="W50" s="5"/>
      <c r="Y50" s="5"/>
    </row>
    <row r="51" spans="9:25">
      <c r="I51" s="30" t="s">
        <v>287</v>
      </c>
      <c r="J51" s="11" t="s">
        <v>32</v>
      </c>
      <c r="K51" s="30" t="s">
        <v>118</v>
      </c>
      <c r="L51" s="11">
        <v>31</v>
      </c>
      <c r="M51" s="11">
        <f t="shared" si="3"/>
        <v>66</v>
      </c>
      <c r="N51" s="11">
        <v>18</v>
      </c>
      <c r="W51" s="5"/>
      <c r="Y51" s="5"/>
    </row>
    <row r="52" spans="9:25">
      <c r="I52" s="31" t="s">
        <v>144</v>
      </c>
      <c r="J52" s="11" t="s">
        <v>32</v>
      </c>
      <c r="K52" s="31" t="s">
        <v>118</v>
      </c>
      <c r="L52" s="11">
        <v>31</v>
      </c>
      <c r="M52" s="11">
        <f t="shared" si="3"/>
        <v>66</v>
      </c>
      <c r="N52" s="11">
        <v>19</v>
      </c>
      <c r="W52" s="5"/>
      <c r="Y52" s="5"/>
    </row>
    <row r="53" spans="9:25">
      <c r="I53" s="31" t="s">
        <v>145</v>
      </c>
      <c r="J53" s="11" t="s">
        <v>32</v>
      </c>
      <c r="K53" s="31" t="s">
        <v>104</v>
      </c>
      <c r="L53" s="11">
        <v>34</v>
      </c>
      <c r="M53" s="11">
        <f t="shared" si="3"/>
        <v>65</v>
      </c>
      <c r="N53" s="11">
        <v>20</v>
      </c>
      <c r="W53" s="5"/>
      <c r="Y53" s="5"/>
    </row>
    <row r="54" spans="9:25">
      <c r="I54" s="31" t="s">
        <v>169</v>
      </c>
      <c r="J54" s="11" t="s">
        <v>75</v>
      </c>
      <c r="K54" s="31" t="s">
        <v>104</v>
      </c>
      <c r="L54" s="11">
        <v>34</v>
      </c>
      <c r="M54" s="11">
        <f t="shared" si="3"/>
        <v>65</v>
      </c>
      <c r="N54" s="11">
        <v>21</v>
      </c>
      <c r="W54" s="5"/>
      <c r="Y54" s="5"/>
    </row>
    <row r="55" spans="9:25">
      <c r="I55" s="31" t="s">
        <v>133</v>
      </c>
      <c r="J55" s="11" t="s">
        <v>15</v>
      </c>
      <c r="K55" s="31" t="s">
        <v>119</v>
      </c>
      <c r="L55" s="11">
        <v>36</v>
      </c>
      <c r="M55" s="11">
        <f t="shared" si="3"/>
        <v>64</v>
      </c>
      <c r="N55" s="11">
        <v>22</v>
      </c>
      <c r="W55" s="5"/>
      <c r="Y55" s="5"/>
    </row>
    <row r="56" spans="9:25">
      <c r="I56" s="31" t="s">
        <v>150</v>
      </c>
      <c r="J56" s="11" t="s">
        <v>2</v>
      </c>
      <c r="K56" s="31" t="s">
        <v>124</v>
      </c>
      <c r="L56" s="11">
        <v>32</v>
      </c>
      <c r="M56" s="11">
        <f t="shared" si="3"/>
        <v>62</v>
      </c>
      <c r="N56" s="11">
        <v>23</v>
      </c>
      <c r="W56" s="5"/>
      <c r="Y56" s="5"/>
    </row>
    <row r="57" spans="9:25">
      <c r="I57" s="31" t="s">
        <v>139</v>
      </c>
      <c r="J57" s="11" t="s">
        <v>2</v>
      </c>
      <c r="K57" s="31" t="s">
        <v>127</v>
      </c>
      <c r="L57" s="11">
        <v>30</v>
      </c>
      <c r="M57" s="11">
        <f t="shared" si="3"/>
        <v>62</v>
      </c>
      <c r="N57" s="11">
        <v>24</v>
      </c>
      <c r="W57" s="5"/>
      <c r="Y57" s="5"/>
    </row>
    <row r="58" spans="9:25">
      <c r="I58" s="31" t="s">
        <v>177</v>
      </c>
      <c r="J58" s="11" t="s">
        <v>58</v>
      </c>
      <c r="K58" s="31" t="s">
        <v>121</v>
      </c>
      <c r="L58" s="11">
        <v>34</v>
      </c>
      <c r="M58" s="11">
        <f t="shared" si="3"/>
        <v>61</v>
      </c>
      <c r="N58" s="11">
        <v>25</v>
      </c>
      <c r="W58" s="5"/>
      <c r="Y58" s="5"/>
    </row>
    <row r="59" spans="9:25">
      <c r="I59" s="31" t="s">
        <v>132</v>
      </c>
      <c r="J59" s="11" t="s">
        <v>32</v>
      </c>
      <c r="K59" s="31" t="s">
        <v>88</v>
      </c>
      <c r="L59" s="11">
        <v>32</v>
      </c>
      <c r="M59" s="11">
        <f t="shared" si="3"/>
        <v>61</v>
      </c>
      <c r="N59" s="11">
        <v>26</v>
      </c>
      <c r="W59" s="5"/>
      <c r="Y59" s="5"/>
    </row>
    <row r="60" spans="9:25">
      <c r="I60" s="31" t="s">
        <v>180</v>
      </c>
      <c r="J60" s="11" t="s">
        <v>13</v>
      </c>
      <c r="K60" s="31" t="s">
        <v>121</v>
      </c>
      <c r="L60" s="11">
        <v>33</v>
      </c>
      <c r="M60" s="11">
        <f t="shared" si="3"/>
        <v>60</v>
      </c>
      <c r="N60" s="11">
        <v>27</v>
      </c>
    </row>
    <row r="61" spans="9:25">
      <c r="I61" s="31" t="s">
        <v>162</v>
      </c>
      <c r="J61" s="11" t="s">
        <v>19</v>
      </c>
      <c r="K61" s="31" t="s">
        <v>126</v>
      </c>
      <c r="L61" s="11">
        <v>24</v>
      </c>
      <c r="M61" s="11">
        <f t="shared" si="3"/>
        <v>60</v>
      </c>
      <c r="N61" s="11">
        <v>28</v>
      </c>
    </row>
    <row r="62" spans="9:25">
      <c r="I62" s="30" t="s">
        <v>288</v>
      </c>
      <c r="J62" s="11" t="s">
        <v>241</v>
      </c>
      <c r="K62" s="30" t="s">
        <v>114</v>
      </c>
      <c r="L62" s="11">
        <v>18</v>
      </c>
      <c r="M62" s="11">
        <f t="shared" si="3"/>
        <v>60</v>
      </c>
      <c r="N62" s="11">
        <v>29</v>
      </c>
    </row>
    <row r="63" spans="9:25">
      <c r="I63" s="31" t="s">
        <v>166</v>
      </c>
      <c r="J63" s="11" t="s">
        <v>8</v>
      </c>
      <c r="K63" s="31" t="s">
        <v>104</v>
      </c>
      <c r="L63" s="11">
        <v>28</v>
      </c>
      <c r="M63" s="11">
        <f t="shared" si="3"/>
        <v>59</v>
      </c>
      <c r="N63" s="11">
        <v>30</v>
      </c>
    </row>
    <row r="64" spans="9:25">
      <c r="I64" s="31" t="s">
        <v>182</v>
      </c>
      <c r="J64" s="11" t="s">
        <v>32</v>
      </c>
      <c r="K64" s="31" t="s">
        <v>104</v>
      </c>
      <c r="L64" s="11">
        <v>27</v>
      </c>
      <c r="M64" s="11">
        <f t="shared" si="3"/>
        <v>58</v>
      </c>
      <c r="N64" s="11">
        <v>31</v>
      </c>
    </row>
    <row r="65" spans="9:14">
      <c r="I65" s="31" t="s">
        <v>178</v>
      </c>
      <c r="J65" s="11" t="s">
        <v>75</v>
      </c>
      <c r="K65" s="31" t="s">
        <v>124</v>
      </c>
      <c r="L65" s="11">
        <v>27</v>
      </c>
      <c r="M65" s="11">
        <f t="shared" si="3"/>
        <v>57</v>
      </c>
      <c r="N65" s="11">
        <v>32</v>
      </c>
    </row>
    <row r="66" spans="9:14">
      <c r="I66" s="31" t="s">
        <v>128</v>
      </c>
      <c r="J66" s="11" t="s">
        <v>37</v>
      </c>
      <c r="K66" s="31" t="s">
        <v>53</v>
      </c>
      <c r="L66" s="11">
        <v>32</v>
      </c>
      <c r="M66" s="11">
        <f t="shared" ref="M66:M85" si="4">K66+L66</f>
        <v>56</v>
      </c>
      <c r="N66" s="11">
        <v>33</v>
      </c>
    </row>
    <row r="67" spans="9:14">
      <c r="I67" s="31" t="s">
        <v>130</v>
      </c>
      <c r="J67" s="11" t="s">
        <v>131</v>
      </c>
      <c r="K67" s="31" t="s">
        <v>120</v>
      </c>
      <c r="L67" s="11">
        <v>31</v>
      </c>
      <c r="M67" s="11">
        <f t="shared" si="4"/>
        <v>56</v>
      </c>
      <c r="N67" s="11">
        <v>34</v>
      </c>
    </row>
    <row r="68" spans="9:14">
      <c r="I68" s="31" t="s">
        <v>167</v>
      </c>
      <c r="J68" s="11" t="s">
        <v>17</v>
      </c>
      <c r="K68" s="31" t="s">
        <v>88</v>
      </c>
      <c r="L68" s="11">
        <v>26</v>
      </c>
      <c r="M68" s="11">
        <f t="shared" si="4"/>
        <v>55</v>
      </c>
      <c r="N68" s="11">
        <v>35</v>
      </c>
    </row>
    <row r="69" spans="9:14">
      <c r="I69" s="31" t="s">
        <v>163</v>
      </c>
      <c r="J69" s="11" t="s">
        <v>58</v>
      </c>
      <c r="K69" s="31" t="s">
        <v>53</v>
      </c>
      <c r="L69" s="11">
        <v>30</v>
      </c>
      <c r="M69" s="11">
        <f t="shared" si="4"/>
        <v>54</v>
      </c>
      <c r="N69" s="11">
        <v>36</v>
      </c>
    </row>
    <row r="70" spans="9:14">
      <c r="I70" s="31" t="s">
        <v>140</v>
      </c>
      <c r="J70" s="11" t="s">
        <v>37</v>
      </c>
      <c r="K70" s="31" t="s">
        <v>119</v>
      </c>
      <c r="L70" s="11">
        <v>26</v>
      </c>
      <c r="M70" s="11">
        <f t="shared" si="4"/>
        <v>54</v>
      </c>
      <c r="N70" s="11">
        <v>37</v>
      </c>
    </row>
    <row r="71" spans="9:14">
      <c r="I71" s="31" t="s">
        <v>157</v>
      </c>
      <c r="J71" s="11" t="s">
        <v>8</v>
      </c>
      <c r="K71" s="31" t="s">
        <v>119</v>
      </c>
      <c r="L71" s="11">
        <v>26</v>
      </c>
      <c r="M71" s="11">
        <f t="shared" si="4"/>
        <v>54</v>
      </c>
      <c r="N71" s="11">
        <v>38</v>
      </c>
    </row>
    <row r="72" spans="9:14">
      <c r="I72" s="30" t="s">
        <v>290</v>
      </c>
      <c r="J72" s="30" t="s">
        <v>8</v>
      </c>
      <c r="K72" s="30" t="s">
        <v>120</v>
      </c>
      <c r="L72" s="11">
        <v>28</v>
      </c>
      <c r="M72" s="11">
        <f t="shared" si="4"/>
        <v>53</v>
      </c>
      <c r="N72" s="11">
        <v>39</v>
      </c>
    </row>
    <row r="73" spans="9:14">
      <c r="I73" s="30" t="s">
        <v>289</v>
      </c>
      <c r="J73" s="11" t="s">
        <v>58</v>
      </c>
      <c r="K73" s="30" t="s">
        <v>119</v>
      </c>
      <c r="L73" s="11">
        <v>24</v>
      </c>
      <c r="M73" s="11">
        <f t="shared" si="4"/>
        <v>52</v>
      </c>
      <c r="N73" s="11">
        <v>40</v>
      </c>
    </row>
    <row r="74" spans="9:14">
      <c r="I74" s="31" t="s">
        <v>173</v>
      </c>
      <c r="J74" s="11" t="s">
        <v>174</v>
      </c>
      <c r="K74" s="31" t="s">
        <v>88</v>
      </c>
      <c r="L74" s="11">
        <v>23</v>
      </c>
      <c r="M74" s="11">
        <f t="shared" si="4"/>
        <v>52</v>
      </c>
      <c r="N74" s="11">
        <v>41</v>
      </c>
    </row>
    <row r="75" spans="9:14">
      <c r="I75" s="31" t="s">
        <v>181</v>
      </c>
      <c r="J75" s="11" t="s">
        <v>21</v>
      </c>
      <c r="K75" s="31" t="s">
        <v>185</v>
      </c>
      <c r="L75" s="11">
        <v>31</v>
      </c>
      <c r="M75" s="11">
        <f t="shared" si="4"/>
        <v>51</v>
      </c>
      <c r="N75" s="11">
        <v>42</v>
      </c>
    </row>
    <row r="76" spans="9:14">
      <c r="I76" s="31" t="s">
        <v>143</v>
      </c>
      <c r="J76" s="11" t="s">
        <v>21</v>
      </c>
      <c r="K76" s="31" t="s">
        <v>124</v>
      </c>
      <c r="L76" s="11">
        <v>21</v>
      </c>
      <c r="M76" s="11">
        <f t="shared" si="4"/>
        <v>51</v>
      </c>
      <c r="N76" s="11">
        <v>43</v>
      </c>
    </row>
    <row r="77" spans="9:14">
      <c r="I77" s="31" t="s">
        <v>179</v>
      </c>
      <c r="J77" s="11" t="s">
        <v>13</v>
      </c>
      <c r="K77" s="31" t="s">
        <v>51</v>
      </c>
      <c r="L77" s="11">
        <v>28</v>
      </c>
      <c r="M77" s="11">
        <f t="shared" si="4"/>
        <v>49</v>
      </c>
      <c r="N77" s="11">
        <v>44</v>
      </c>
    </row>
    <row r="78" spans="9:14">
      <c r="I78" s="31" t="s">
        <v>156</v>
      </c>
      <c r="J78" s="11" t="s">
        <v>131</v>
      </c>
      <c r="K78" s="31" t="s">
        <v>44</v>
      </c>
      <c r="L78" s="11">
        <v>26</v>
      </c>
      <c r="M78" s="11">
        <f t="shared" si="4"/>
        <v>48</v>
      </c>
      <c r="N78" s="11">
        <v>45</v>
      </c>
    </row>
    <row r="79" spans="9:14">
      <c r="I79" s="31" t="s">
        <v>172</v>
      </c>
      <c r="J79" s="11" t="s">
        <v>37</v>
      </c>
      <c r="K79" s="31" t="s">
        <v>51</v>
      </c>
      <c r="L79" s="11">
        <v>26</v>
      </c>
      <c r="M79" s="11">
        <f t="shared" si="4"/>
        <v>47</v>
      </c>
      <c r="N79" s="11">
        <v>46</v>
      </c>
    </row>
    <row r="80" spans="9:14">
      <c r="I80" s="31" t="s">
        <v>151</v>
      </c>
      <c r="J80" s="11" t="s">
        <v>4</v>
      </c>
      <c r="K80" s="31" t="s">
        <v>51</v>
      </c>
      <c r="L80" s="11">
        <v>19</v>
      </c>
      <c r="M80" s="11">
        <f t="shared" si="4"/>
        <v>40</v>
      </c>
      <c r="N80" s="11">
        <v>47</v>
      </c>
    </row>
    <row r="81" spans="8:14">
      <c r="I81" s="31" t="s">
        <v>159</v>
      </c>
      <c r="J81" s="11" t="s">
        <v>21</v>
      </c>
      <c r="K81" s="31" t="s">
        <v>79</v>
      </c>
      <c r="L81" s="11">
        <v>18</v>
      </c>
      <c r="M81" s="11">
        <f t="shared" si="4"/>
        <v>34</v>
      </c>
      <c r="N81" s="11">
        <v>48</v>
      </c>
    </row>
    <row r="82" spans="8:14">
      <c r="I82" s="31" t="s">
        <v>168</v>
      </c>
      <c r="J82" s="11" t="s">
        <v>58</v>
      </c>
      <c r="K82" s="31" t="s">
        <v>185</v>
      </c>
      <c r="L82" s="11">
        <v>14</v>
      </c>
      <c r="M82" s="11">
        <f t="shared" si="4"/>
        <v>34</v>
      </c>
      <c r="N82" s="11">
        <v>49</v>
      </c>
    </row>
    <row r="83" spans="8:14">
      <c r="I83" s="31" t="s">
        <v>129</v>
      </c>
      <c r="J83" s="11" t="s">
        <v>30</v>
      </c>
      <c r="K83" s="31" t="s">
        <v>88</v>
      </c>
      <c r="M83" s="11">
        <f t="shared" si="4"/>
        <v>29</v>
      </c>
      <c r="N83" s="11">
        <v>50</v>
      </c>
    </row>
    <row r="84" spans="8:14">
      <c r="I84" s="31" t="s">
        <v>153</v>
      </c>
      <c r="J84" s="11" t="s">
        <v>21</v>
      </c>
      <c r="K84" s="31" t="s">
        <v>55</v>
      </c>
      <c r="L84" s="11">
        <v>18</v>
      </c>
      <c r="M84" s="11">
        <f t="shared" si="4"/>
        <v>27</v>
      </c>
      <c r="N84" s="11">
        <v>51</v>
      </c>
    </row>
    <row r="85" spans="8:14">
      <c r="I85" s="31" t="s">
        <v>158</v>
      </c>
      <c r="J85" s="11" t="s">
        <v>6</v>
      </c>
      <c r="K85" s="31" t="s">
        <v>51</v>
      </c>
      <c r="M85" s="11">
        <f t="shared" si="4"/>
        <v>21</v>
      </c>
      <c r="N85" s="11">
        <v>52</v>
      </c>
    </row>
    <row r="86" spans="8:14">
      <c r="I86" s="32" t="s">
        <v>160</v>
      </c>
      <c r="J86" s="33"/>
      <c r="K86" s="32"/>
      <c r="L86" s="33">
        <v>38</v>
      </c>
      <c r="M86" s="33"/>
    </row>
    <row r="87" spans="8:14">
      <c r="I87" s="32" t="s">
        <v>152</v>
      </c>
      <c r="J87" s="33"/>
      <c r="K87" s="32" t="s">
        <v>96</v>
      </c>
      <c r="L87" s="33">
        <v>32</v>
      </c>
      <c r="M87" s="33"/>
    </row>
    <row r="88" spans="8:14">
      <c r="I88" s="32" t="s">
        <v>136</v>
      </c>
      <c r="J88" s="33"/>
      <c r="K88" s="32"/>
      <c r="L88" s="33">
        <v>26</v>
      </c>
      <c r="M88" s="33"/>
    </row>
    <row r="89" spans="8:14">
      <c r="I89" s="32" t="s">
        <v>148</v>
      </c>
      <c r="J89" s="33"/>
      <c r="K89" s="32"/>
      <c r="L89" s="33">
        <v>26</v>
      </c>
      <c r="M89" s="33"/>
    </row>
    <row r="90" spans="8:14">
      <c r="I90" s="34" t="s">
        <v>291</v>
      </c>
      <c r="J90" s="33"/>
      <c r="K90" s="34" t="s">
        <v>116</v>
      </c>
      <c r="L90" s="33">
        <v>23</v>
      </c>
      <c r="M90" s="33"/>
    </row>
    <row r="94" spans="8:14">
      <c r="I94" s="26" t="s">
        <v>61</v>
      </c>
      <c r="J94" s="26" t="s">
        <v>0</v>
      </c>
      <c r="K94" s="26" t="s">
        <v>41</v>
      </c>
      <c r="L94" s="35" t="s">
        <v>42</v>
      </c>
      <c r="M94" s="26" t="s">
        <v>43</v>
      </c>
      <c r="N94" s="11" t="s">
        <v>293</v>
      </c>
    </row>
    <row r="95" spans="8:14">
      <c r="H95" s="11">
        <v>24</v>
      </c>
      <c r="I95" s="11" t="s">
        <v>189</v>
      </c>
      <c r="J95" s="11" t="s">
        <v>32</v>
      </c>
      <c r="K95" s="11">
        <v>42</v>
      </c>
      <c r="L95" s="11">
        <v>44</v>
      </c>
      <c r="M95" s="11">
        <f t="shared" ref="M95:M129" si="5">+K95+L95</f>
        <v>86</v>
      </c>
      <c r="N95" s="11">
        <v>1</v>
      </c>
    </row>
    <row r="96" spans="8:14">
      <c r="H96" s="48">
        <v>12</v>
      </c>
      <c r="I96" s="11" t="s">
        <v>203</v>
      </c>
      <c r="J96" s="11" t="s">
        <v>32</v>
      </c>
      <c r="K96" s="11">
        <v>43</v>
      </c>
      <c r="L96" s="11">
        <v>42</v>
      </c>
      <c r="M96" s="11">
        <f t="shared" si="5"/>
        <v>85</v>
      </c>
      <c r="N96" s="11">
        <v>2</v>
      </c>
    </row>
    <row r="97" spans="8:14">
      <c r="H97" s="48">
        <v>6</v>
      </c>
      <c r="I97" s="11" t="s">
        <v>196</v>
      </c>
      <c r="J97" s="11" t="s">
        <v>32</v>
      </c>
      <c r="K97" s="11">
        <v>49</v>
      </c>
      <c r="L97" s="11">
        <v>33</v>
      </c>
      <c r="M97" s="11">
        <f t="shared" si="5"/>
        <v>82</v>
      </c>
      <c r="N97" s="11">
        <v>3</v>
      </c>
    </row>
    <row r="98" spans="8:14">
      <c r="H98" s="48">
        <v>3</v>
      </c>
      <c r="I98" s="11" t="s">
        <v>221</v>
      </c>
      <c r="J98" s="11" t="s">
        <v>8</v>
      </c>
      <c r="K98" s="11">
        <v>35</v>
      </c>
      <c r="L98" s="11">
        <v>41</v>
      </c>
      <c r="M98" s="11">
        <f t="shared" si="5"/>
        <v>76</v>
      </c>
      <c r="N98" s="11">
        <v>4</v>
      </c>
    </row>
    <row r="99" spans="8:14">
      <c r="H99" s="48">
        <v>2</v>
      </c>
      <c r="I99" s="11" t="s">
        <v>205</v>
      </c>
      <c r="J99" s="11" t="s">
        <v>8</v>
      </c>
      <c r="K99" s="11">
        <v>42</v>
      </c>
      <c r="L99" s="11">
        <v>33</v>
      </c>
      <c r="M99" s="11">
        <f t="shared" si="5"/>
        <v>75</v>
      </c>
      <c r="N99" s="11">
        <v>5</v>
      </c>
    </row>
    <row r="100" spans="8:14">
      <c r="H100" s="11">
        <v>1</v>
      </c>
      <c r="I100" s="11" t="s">
        <v>217</v>
      </c>
      <c r="J100" s="11" t="s">
        <v>32</v>
      </c>
      <c r="K100" s="11">
        <v>34</v>
      </c>
      <c r="L100" s="11">
        <v>40</v>
      </c>
      <c r="M100" s="11">
        <f t="shared" si="5"/>
        <v>74</v>
      </c>
      <c r="N100" s="11">
        <v>6</v>
      </c>
    </row>
    <row r="101" spans="8:14">
      <c r="I101" s="11" t="s">
        <v>207</v>
      </c>
      <c r="J101" s="11" t="s">
        <v>4</v>
      </c>
      <c r="K101" s="11">
        <v>29</v>
      </c>
      <c r="L101" s="11">
        <v>43</v>
      </c>
      <c r="M101" s="11">
        <f t="shared" si="5"/>
        <v>72</v>
      </c>
      <c r="N101" s="11">
        <v>7</v>
      </c>
    </row>
    <row r="102" spans="8:14">
      <c r="I102" s="11" t="s">
        <v>194</v>
      </c>
      <c r="J102" s="11" t="s">
        <v>21</v>
      </c>
      <c r="K102" s="11">
        <v>32</v>
      </c>
      <c r="L102" s="11">
        <v>40</v>
      </c>
      <c r="M102" s="11">
        <f t="shared" si="5"/>
        <v>72</v>
      </c>
      <c r="N102" s="11">
        <v>8</v>
      </c>
    </row>
    <row r="103" spans="8:14">
      <c r="I103" s="11" t="s">
        <v>211</v>
      </c>
      <c r="J103" s="11" t="s">
        <v>6</v>
      </c>
      <c r="K103" s="11">
        <v>35</v>
      </c>
      <c r="L103" s="11">
        <v>37</v>
      </c>
      <c r="M103" s="11">
        <f t="shared" si="5"/>
        <v>72</v>
      </c>
      <c r="N103" s="11">
        <v>9</v>
      </c>
    </row>
    <row r="104" spans="8:14">
      <c r="I104" s="11" t="s">
        <v>210</v>
      </c>
      <c r="J104" s="11" t="s">
        <v>30</v>
      </c>
      <c r="K104" s="11">
        <v>39</v>
      </c>
      <c r="L104" s="11">
        <v>33</v>
      </c>
      <c r="M104" s="11">
        <f t="shared" si="5"/>
        <v>72</v>
      </c>
      <c r="N104" s="11">
        <v>10</v>
      </c>
    </row>
    <row r="105" spans="8:14">
      <c r="I105" s="11" t="s">
        <v>192</v>
      </c>
      <c r="J105" s="11" t="s">
        <v>40</v>
      </c>
      <c r="K105" s="11">
        <v>41</v>
      </c>
      <c r="L105" s="11">
        <v>30</v>
      </c>
      <c r="M105" s="11">
        <f t="shared" si="5"/>
        <v>71</v>
      </c>
      <c r="N105" s="11">
        <v>11</v>
      </c>
    </row>
    <row r="106" spans="8:14">
      <c r="I106" s="11" t="s">
        <v>199</v>
      </c>
      <c r="J106" s="11" t="s">
        <v>24</v>
      </c>
      <c r="K106" s="11">
        <v>36</v>
      </c>
      <c r="L106" s="11">
        <v>33</v>
      </c>
      <c r="M106" s="11">
        <f t="shared" si="5"/>
        <v>69</v>
      </c>
      <c r="N106" s="11">
        <v>12</v>
      </c>
    </row>
    <row r="107" spans="8:14">
      <c r="I107" s="11" t="s">
        <v>209</v>
      </c>
      <c r="J107" s="11" t="s">
        <v>6</v>
      </c>
      <c r="K107" s="11">
        <v>31</v>
      </c>
      <c r="L107" s="11">
        <v>36</v>
      </c>
      <c r="M107" s="11">
        <f t="shared" si="5"/>
        <v>67</v>
      </c>
      <c r="N107" s="11">
        <v>13</v>
      </c>
    </row>
    <row r="108" spans="8:14">
      <c r="I108" s="11" t="s">
        <v>193</v>
      </c>
      <c r="J108" s="11" t="s">
        <v>6</v>
      </c>
      <c r="K108" s="11">
        <v>35</v>
      </c>
      <c r="L108" s="11">
        <v>31</v>
      </c>
      <c r="M108" s="11">
        <f t="shared" si="5"/>
        <v>66</v>
      </c>
      <c r="N108" s="11">
        <v>14</v>
      </c>
    </row>
    <row r="109" spans="8:14">
      <c r="I109" s="11" t="s">
        <v>201</v>
      </c>
      <c r="J109" s="11" t="s">
        <v>4</v>
      </c>
      <c r="K109" s="11">
        <v>36</v>
      </c>
      <c r="L109" s="11">
        <v>28</v>
      </c>
      <c r="M109" s="11">
        <f t="shared" si="5"/>
        <v>64</v>
      </c>
      <c r="N109" s="11">
        <v>15</v>
      </c>
    </row>
    <row r="110" spans="8:14">
      <c r="I110" s="11" t="s">
        <v>186</v>
      </c>
      <c r="J110" s="11" t="s">
        <v>21</v>
      </c>
      <c r="K110" s="11">
        <v>38</v>
      </c>
      <c r="L110" s="11">
        <v>26</v>
      </c>
      <c r="M110" s="11">
        <f t="shared" si="5"/>
        <v>64</v>
      </c>
      <c r="N110" s="11">
        <v>16</v>
      </c>
    </row>
    <row r="111" spans="8:14">
      <c r="I111" s="11" t="s">
        <v>222</v>
      </c>
      <c r="J111" s="11" t="s">
        <v>21</v>
      </c>
      <c r="K111" s="11">
        <v>33</v>
      </c>
      <c r="L111" s="11">
        <v>30</v>
      </c>
      <c r="M111" s="11">
        <f t="shared" si="5"/>
        <v>63</v>
      </c>
      <c r="N111" s="11">
        <v>17</v>
      </c>
    </row>
    <row r="112" spans="8:14">
      <c r="I112" s="11" t="s">
        <v>215</v>
      </c>
      <c r="J112" s="11" t="s">
        <v>2</v>
      </c>
      <c r="K112" s="11">
        <v>37</v>
      </c>
      <c r="L112" s="11">
        <v>25</v>
      </c>
      <c r="M112" s="11">
        <f t="shared" si="5"/>
        <v>62</v>
      </c>
      <c r="N112" s="11">
        <v>18</v>
      </c>
    </row>
    <row r="113" spans="9:14">
      <c r="I113" s="11" t="s">
        <v>188</v>
      </c>
      <c r="J113" s="11" t="s">
        <v>4</v>
      </c>
      <c r="K113" s="11">
        <v>33</v>
      </c>
      <c r="L113" s="11">
        <v>28</v>
      </c>
      <c r="M113" s="11">
        <f t="shared" si="5"/>
        <v>61</v>
      </c>
      <c r="N113" s="11">
        <v>19</v>
      </c>
    </row>
    <row r="114" spans="9:14">
      <c r="I114" s="11" t="s">
        <v>212</v>
      </c>
      <c r="J114" s="11" t="s">
        <v>4</v>
      </c>
      <c r="K114" s="11">
        <v>36</v>
      </c>
      <c r="L114" s="11">
        <v>25</v>
      </c>
      <c r="M114" s="11">
        <f t="shared" si="5"/>
        <v>61</v>
      </c>
      <c r="N114" s="11">
        <v>20</v>
      </c>
    </row>
    <row r="115" spans="9:14">
      <c r="I115" s="11" t="s">
        <v>220</v>
      </c>
      <c r="J115" s="11" t="s">
        <v>19</v>
      </c>
      <c r="K115" s="11">
        <v>28</v>
      </c>
      <c r="L115" s="11">
        <v>32</v>
      </c>
      <c r="M115" s="11">
        <f t="shared" si="5"/>
        <v>60</v>
      </c>
      <c r="N115" s="11">
        <v>21</v>
      </c>
    </row>
    <row r="116" spans="9:14">
      <c r="I116" s="11" t="s">
        <v>187</v>
      </c>
      <c r="J116" s="11" t="s">
        <v>75</v>
      </c>
      <c r="K116" s="11">
        <v>26</v>
      </c>
      <c r="L116" s="11">
        <v>30</v>
      </c>
      <c r="M116" s="11">
        <f t="shared" si="5"/>
        <v>56</v>
      </c>
      <c r="N116" s="11">
        <v>22</v>
      </c>
    </row>
    <row r="117" spans="9:14">
      <c r="I117" s="11" t="s">
        <v>191</v>
      </c>
      <c r="J117" s="11" t="s">
        <v>58</v>
      </c>
      <c r="K117" s="11">
        <v>41</v>
      </c>
      <c r="L117" s="11">
        <v>15</v>
      </c>
      <c r="M117" s="11">
        <f t="shared" si="5"/>
        <v>56</v>
      </c>
      <c r="N117" s="11">
        <v>23</v>
      </c>
    </row>
    <row r="118" spans="9:14">
      <c r="I118" s="11" t="s">
        <v>195</v>
      </c>
      <c r="J118" s="11" t="s">
        <v>8</v>
      </c>
      <c r="K118" s="11">
        <v>25</v>
      </c>
      <c r="L118" s="11">
        <v>30</v>
      </c>
      <c r="M118" s="11">
        <f t="shared" si="5"/>
        <v>55</v>
      </c>
      <c r="N118" s="11">
        <v>24</v>
      </c>
    </row>
    <row r="119" spans="9:14">
      <c r="I119" s="11" t="s">
        <v>200</v>
      </c>
      <c r="J119" s="11" t="s">
        <v>6</v>
      </c>
      <c r="K119" s="11">
        <v>31</v>
      </c>
      <c r="L119" s="11">
        <v>24</v>
      </c>
      <c r="M119" s="11">
        <f t="shared" si="5"/>
        <v>55</v>
      </c>
      <c r="N119" s="11">
        <v>25</v>
      </c>
    </row>
    <row r="120" spans="9:14">
      <c r="I120" s="11" t="s">
        <v>198</v>
      </c>
      <c r="J120" s="11" t="s">
        <v>40</v>
      </c>
      <c r="K120" s="11">
        <v>22</v>
      </c>
      <c r="L120" s="11">
        <v>31</v>
      </c>
      <c r="M120" s="11">
        <f t="shared" si="5"/>
        <v>53</v>
      </c>
      <c r="N120" s="11">
        <v>26</v>
      </c>
    </row>
    <row r="121" spans="9:14">
      <c r="I121" s="11" t="s">
        <v>214</v>
      </c>
      <c r="J121" s="11" t="s">
        <v>15</v>
      </c>
      <c r="K121" s="11">
        <v>28</v>
      </c>
      <c r="L121" s="11">
        <v>25</v>
      </c>
      <c r="M121" s="11">
        <f t="shared" si="5"/>
        <v>53</v>
      </c>
      <c r="N121" s="11">
        <v>27</v>
      </c>
    </row>
    <row r="122" spans="9:14">
      <c r="I122" s="11" t="s">
        <v>206</v>
      </c>
      <c r="J122" s="11" t="s">
        <v>4</v>
      </c>
      <c r="K122" s="11">
        <v>20</v>
      </c>
      <c r="L122" s="11">
        <v>32</v>
      </c>
      <c r="M122" s="11">
        <f t="shared" si="5"/>
        <v>52</v>
      </c>
      <c r="N122" s="11">
        <v>28</v>
      </c>
    </row>
    <row r="123" spans="9:14">
      <c r="I123" s="11" t="s">
        <v>208</v>
      </c>
      <c r="J123" s="11" t="s">
        <v>21</v>
      </c>
      <c r="K123" s="11">
        <v>22</v>
      </c>
      <c r="L123" s="11">
        <v>27</v>
      </c>
      <c r="M123" s="11">
        <f t="shared" si="5"/>
        <v>49</v>
      </c>
      <c r="N123" s="11">
        <v>29</v>
      </c>
    </row>
    <row r="124" spans="9:14">
      <c r="I124" s="11" t="s">
        <v>213</v>
      </c>
      <c r="J124" s="11" t="s">
        <v>13</v>
      </c>
      <c r="K124" s="11">
        <v>27</v>
      </c>
      <c r="L124" s="11">
        <v>21</v>
      </c>
      <c r="M124" s="11">
        <f t="shared" si="5"/>
        <v>48</v>
      </c>
      <c r="N124" s="11">
        <v>30</v>
      </c>
    </row>
    <row r="125" spans="9:14">
      <c r="I125" s="11" t="s">
        <v>190</v>
      </c>
      <c r="J125" s="11" t="s">
        <v>40</v>
      </c>
      <c r="K125" s="11">
        <v>28</v>
      </c>
      <c r="L125" s="11">
        <v>17</v>
      </c>
      <c r="M125" s="11">
        <f t="shared" si="5"/>
        <v>45</v>
      </c>
      <c r="N125" s="11">
        <v>31</v>
      </c>
    </row>
    <row r="126" spans="9:14">
      <c r="I126" s="11" t="s">
        <v>223</v>
      </c>
      <c r="J126" s="11" t="s">
        <v>10</v>
      </c>
      <c r="K126" s="11">
        <v>22</v>
      </c>
      <c r="L126" s="11">
        <v>21</v>
      </c>
      <c r="M126" s="11">
        <f t="shared" si="5"/>
        <v>43</v>
      </c>
      <c r="N126" s="11">
        <v>32</v>
      </c>
    </row>
    <row r="127" spans="9:14">
      <c r="I127" s="11" t="s">
        <v>218</v>
      </c>
      <c r="J127" s="11" t="s">
        <v>32</v>
      </c>
      <c r="K127" s="11">
        <v>21</v>
      </c>
      <c r="L127" s="11">
        <v>18</v>
      </c>
      <c r="M127" s="11">
        <f t="shared" si="5"/>
        <v>39</v>
      </c>
      <c r="N127" s="11">
        <v>33</v>
      </c>
    </row>
    <row r="128" spans="9:14">
      <c r="I128" s="11" t="s">
        <v>224</v>
      </c>
      <c r="J128" s="11" t="s">
        <v>2</v>
      </c>
      <c r="K128" s="11">
        <v>21</v>
      </c>
      <c r="L128" s="11">
        <v>15</v>
      </c>
      <c r="M128" s="11">
        <f t="shared" si="5"/>
        <v>36</v>
      </c>
      <c r="N128" s="11">
        <v>34</v>
      </c>
    </row>
    <row r="129" spans="9:14">
      <c r="I129" s="11" t="s">
        <v>197</v>
      </c>
      <c r="J129" s="11" t="s">
        <v>40</v>
      </c>
      <c r="K129" s="11">
        <v>23</v>
      </c>
      <c r="L129" s="11">
        <v>8</v>
      </c>
      <c r="M129" s="11">
        <f t="shared" si="5"/>
        <v>31</v>
      </c>
      <c r="N129" s="11">
        <v>35</v>
      </c>
    </row>
    <row r="130" spans="9:14">
      <c r="I130" s="33" t="s">
        <v>216</v>
      </c>
      <c r="J130" s="33"/>
      <c r="K130" s="33">
        <v>30</v>
      </c>
      <c r="L130" s="33">
        <v>33</v>
      </c>
      <c r="M130" s="33"/>
    </row>
    <row r="131" spans="9:14">
      <c r="I131" s="33" t="s">
        <v>219</v>
      </c>
      <c r="J131" s="33"/>
      <c r="K131" s="33">
        <v>40</v>
      </c>
      <c r="L131" s="33">
        <v>33</v>
      </c>
      <c r="M131" s="33"/>
    </row>
    <row r="132" spans="9:14">
      <c r="I132" s="33" t="s">
        <v>204</v>
      </c>
      <c r="J132" s="33"/>
      <c r="K132" s="33">
        <v>30</v>
      </c>
      <c r="L132" s="33">
        <v>29</v>
      </c>
      <c r="M132" s="33"/>
    </row>
    <row r="133" spans="9:14">
      <c r="I133" s="33" t="s">
        <v>202</v>
      </c>
      <c r="J133" s="33"/>
      <c r="K133" s="33">
        <v>15</v>
      </c>
      <c r="L133" s="33">
        <v>12</v>
      </c>
      <c r="M133" s="33"/>
    </row>
  </sheetData>
  <sortState xmlns:xlrd2="http://schemas.microsoft.com/office/spreadsheetml/2017/richdata2" ref="A13:F36">
    <sortCondition descending="1" ref="F13:F36"/>
    <sortCondition descending="1" ref="E13:E3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CB46-5D9A-4B3B-9612-4C729D597865}">
  <dimension ref="A1:E36"/>
  <sheetViews>
    <sheetView workbookViewId="0">
      <selection activeCell="E31" sqref="E31"/>
    </sheetView>
  </sheetViews>
  <sheetFormatPr baseColWidth="10" defaultRowHeight="15"/>
  <cols>
    <col min="1" max="1" width="26.5703125" style="3" bestFit="1" customWidth="1"/>
    <col min="2" max="2" width="7.85546875" style="3" bestFit="1" customWidth="1"/>
    <col min="3" max="3" width="17.7109375" style="3" customWidth="1"/>
    <col min="4" max="4" width="11.5703125" style="40"/>
  </cols>
  <sheetData>
    <row r="1" spans="1:4">
      <c r="A1" s="3" t="s">
        <v>225</v>
      </c>
      <c r="B1" s="3" t="s">
        <v>228</v>
      </c>
      <c r="C1" s="3" t="s">
        <v>226</v>
      </c>
      <c r="D1" s="40" t="s">
        <v>247</v>
      </c>
    </row>
    <row r="2" spans="1:4">
      <c r="A2" s="2" t="s">
        <v>74</v>
      </c>
      <c r="B2" s="3" t="str">
        <f>VLOOKUP(A2,BRUT!B$2:F$59,2,FALSE)</f>
        <v>BPALC</v>
      </c>
      <c r="C2" s="3">
        <f>VLOOKUP(A2,BRUT!B$2:F$59,5,FALSE)</f>
        <v>23</v>
      </c>
      <c r="D2" s="46">
        <f>C2</f>
        <v>23</v>
      </c>
    </row>
    <row r="3" spans="1:4">
      <c r="A3" s="9" t="s">
        <v>23</v>
      </c>
      <c r="B3" s="3" t="str">
        <f>VLOOKUP(A3,BRUT!B$2:F$59,2,FALSE)</f>
        <v>BPCE  SI</v>
      </c>
      <c r="C3" s="3">
        <f>VLOOKUP(A3,BRUT!B$2:F$59,5,FALSE)</f>
        <v>11</v>
      </c>
      <c r="D3" s="49" cm="1">
        <f t="array" ref="D3">SUMPRODUCT(LARGE((C3:C5),{1;2;3}))</f>
        <v>46</v>
      </c>
    </row>
    <row r="4" spans="1:4">
      <c r="A4" s="9" t="s">
        <v>38</v>
      </c>
      <c r="B4" s="3" t="str">
        <f>VLOOKUP(A4,BRUT!B$2:F$59,2,FALSE)</f>
        <v>z</v>
      </c>
      <c r="C4" s="3">
        <f>VLOOKUP(A4,BRUT!B$2:F$59,5,FALSE)</f>
        <v>0</v>
      </c>
      <c r="D4" s="49"/>
    </row>
    <row r="5" spans="1:4">
      <c r="A5" s="2" t="s">
        <v>70</v>
      </c>
      <c r="B5" s="3" t="str">
        <f>VLOOKUP(A5,BRUT!B$2:F$59,2,FALSE)</f>
        <v>BPCE  SI</v>
      </c>
      <c r="C5" s="3">
        <f>VLOOKUP(A5,BRUT!B$2:F$59,5,FALSE)</f>
        <v>35</v>
      </c>
      <c r="D5" s="49"/>
    </row>
    <row r="6" spans="1:4">
      <c r="A6" s="9" t="s">
        <v>39</v>
      </c>
      <c r="B6" s="3" t="str">
        <f>VLOOKUP(A6,BRUT!B$2:F$59,2,FALSE)</f>
        <v>BPCE IT</v>
      </c>
      <c r="C6" s="3">
        <f>VLOOKUP(A6,BRUT!B$2:F$59,5,FALSE)</f>
        <v>24</v>
      </c>
      <c r="D6" s="46">
        <f>C6</f>
        <v>24</v>
      </c>
    </row>
    <row r="7" spans="1:4">
      <c r="A7" s="9" t="s">
        <v>18</v>
      </c>
      <c r="B7" s="3" t="str">
        <f>VLOOKUP(A7,BRUT!B$2:F$59,2,FALSE)</f>
        <v>BPGO</v>
      </c>
      <c r="C7" s="3">
        <f>VLOOKUP(A7,BRUT!B$2:F$59,5,FALSE)</f>
        <v>5</v>
      </c>
      <c r="D7" s="49" cm="1">
        <f t="array" ref="D7">SUMPRODUCT(LARGE((C7:C10),{1;2;3}))</f>
        <v>35</v>
      </c>
    </row>
    <row r="8" spans="1:4" ht="30">
      <c r="A8" s="9" t="s">
        <v>26</v>
      </c>
      <c r="B8" s="3" t="str">
        <f>VLOOKUP(A8,BRUT!B$2:F$59,2,FALSE)</f>
        <v>BPGO</v>
      </c>
      <c r="C8" s="3">
        <f>VLOOKUP(A8,BRUT!B$2:F$59,5,FALSE)</f>
        <v>6</v>
      </c>
      <c r="D8" s="49"/>
    </row>
    <row r="9" spans="1:4">
      <c r="A9" s="9" t="s">
        <v>34</v>
      </c>
      <c r="B9" s="3" t="str">
        <f>VLOOKUP(A9,BRUT!B$2:F$59,2,FALSE)</f>
        <v>BPGO</v>
      </c>
      <c r="C9" s="3">
        <f>VLOOKUP(A9,BRUT!B$2:F$59,5,FALSE)</f>
        <v>12</v>
      </c>
      <c r="D9" s="49"/>
    </row>
    <row r="10" spans="1:4">
      <c r="A10" s="2" t="s">
        <v>72</v>
      </c>
      <c r="B10" s="3" t="str">
        <f>VLOOKUP(A10,BRUT!B$2:F$59,2,FALSE)</f>
        <v>BPGO</v>
      </c>
      <c r="C10" s="3">
        <f>VLOOKUP(A10,BRUT!B$2:F$59,5,FALSE)</f>
        <v>17</v>
      </c>
      <c r="D10" s="49"/>
    </row>
    <row r="11" spans="1:4">
      <c r="A11" s="9" t="s">
        <v>16</v>
      </c>
      <c r="B11" s="3" t="str">
        <f>VLOOKUP(A11,BRUT!B$2:F$59,2,FALSE)</f>
        <v>BPS</v>
      </c>
      <c r="C11" s="3">
        <f>VLOOKUP(A11,BRUT!B$2:F$59,5,FALSE)</f>
        <v>12</v>
      </c>
      <c r="D11" s="49">
        <f>C11+C12</f>
        <v>35</v>
      </c>
    </row>
    <row r="12" spans="1:4">
      <c r="A12" s="2" t="s">
        <v>76</v>
      </c>
      <c r="B12" s="3" t="str">
        <f>VLOOKUP(A12,BRUT!B$2:F$59,2,FALSE)</f>
        <v>BPS</v>
      </c>
      <c r="C12" s="3">
        <f>VLOOKUP(A12,BRUT!B$2:F$59,5,FALSE)</f>
        <v>23</v>
      </c>
      <c r="D12" s="49"/>
    </row>
    <row r="13" spans="1:4">
      <c r="A13" s="9" t="s">
        <v>9</v>
      </c>
      <c r="B13" s="3" t="str">
        <f>VLOOKUP(A13,BRUT!B$2:F$59,2,FALSE)</f>
        <v>CCO</v>
      </c>
      <c r="C13" s="3">
        <f>VLOOKUP(A13,BRUT!B$2:F$59,5,FALSE)</f>
        <v>3</v>
      </c>
      <c r="D13" s="46">
        <f>C13</f>
        <v>3</v>
      </c>
    </row>
    <row r="14" spans="1:4">
      <c r="A14" s="9" t="s">
        <v>25</v>
      </c>
      <c r="B14" s="3" t="str">
        <f>VLOOKUP(A14,BRUT!B$2:F$59,2,FALSE)</f>
        <v>CEAPC</v>
      </c>
      <c r="C14" s="3">
        <f>VLOOKUP(A14,BRUT!B$2:F$59,5,FALSE)</f>
        <v>6</v>
      </c>
      <c r="D14" s="49">
        <f>C14+C15</f>
        <v>14</v>
      </c>
    </row>
    <row r="15" spans="1:4">
      <c r="A15" s="9" t="s">
        <v>7</v>
      </c>
      <c r="B15" s="3" t="str">
        <f>VLOOKUP(A15,BRUT!B$2:F$59,2,FALSE)</f>
        <v>CEAPC</v>
      </c>
      <c r="C15" s="3">
        <f>VLOOKUP(A15,BRUT!B$2:F$59,5,FALSE)</f>
        <v>8</v>
      </c>
      <c r="D15" s="49"/>
    </row>
    <row r="16" spans="1:4">
      <c r="A16" s="9" t="s">
        <v>14</v>
      </c>
      <c r="B16" s="3" t="str">
        <f>VLOOKUP(A16,BRUT!B$2:F$59,2,FALSE)</f>
        <v>CEBPL</v>
      </c>
      <c r="C16" s="3">
        <f>VLOOKUP(A16,BRUT!B$2:F$59,5,FALSE)</f>
        <v>4</v>
      </c>
      <c r="D16" s="46">
        <f>C16</f>
        <v>4</v>
      </c>
    </row>
    <row r="17" spans="1:5">
      <c r="A17" s="9" t="s">
        <v>22</v>
      </c>
      <c r="B17" s="3" t="str">
        <f>VLOOKUP(A17,BRUT!B$2:F$59,2,FALSE)</f>
        <v>CEGEE</v>
      </c>
      <c r="C17" s="3">
        <f>VLOOKUP(A17,BRUT!B$2:F$59,5,FALSE)</f>
        <v>11</v>
      </c>
      <c r="D17" s="50" cm="1">
        <f t="array" ref="D17">SUMPRODUCT(LARGE((C17:C19),{1;2;3}))</f>
        <v>60</v>
      </c>
    </row>
    <row r="18" spans="1:5">
      <c r="A18" s="9" t="s">
        <v>3</v>
      </c>
      <c r="B18" s="3" t="str">
        <f>VLOOKUP(A18,BRUT!B$2:F$59,2,FALSE)</f>
        <v>CEGEE</v>
      </c>
      <c r="C18" s="3">
        <f>VLOOKUP(A18,BRUT!B$2:F$59,5,FALSE)</f>
        <v>13</v>
      </c>
      <c r="D18" s="50"/>
      <c r="E18" t="s">
        <v>296</v>
      </c>
    </row>
    <row r="19" spans="1:5">
      <c r="A19" s="2" t="s">
        <v>64</v>
      </c>
      <c r="B19" s="3" t="str">
        <f>VLOOKUP(A19,BRUT!B$2:F$59,2,FALSE)</f>
        <v>CEGEE</v>
      </c>
      <c r="C19" s="3">
        <f>VLOOKUP(A19,BRUT!B$2:F$59,5,FALSE)</f>
        <v>36</v>
      </c>
      <c r="D19" s="50"/>
    </row>
    <row r="20" spans="1:5">
      <c r="A20" s="9" t="s">
        <v>20</v>
      </c>
      <c r="B20" s="3" t="str">
        <f>VLOOKUP(A20,BRUT!B$2:F$59,2,FALSE)</f>
        <v>CEHDF</v>
      </c>
      <c r="C20" s="3">
        <f>VLOOKUP(A20,BRUT!B$2:F$59,5,FALSE)</f>
        <v>25</v>
      </c>
      <c r="D20" s="46"/>
    </row>
    <row r="21" spans="1:5">
      <c r="A21" s="9" t="s">
        <v>35</v>
      </c>
      <c r="B21" s="3" t="str">
        <f>VLOOKUP(A21,BRUT!B$2:F$59,2,FALSE)</f>
        <v>CEHDF</v>
      </c>
      <c r="C21" s="3">
        <f>VLOOKUP(A21,BRUT!B$2:F$59,5,FALSE)</f>
        <v>15</v>
      </c>
      <c r="D21" s="46"/>
    </row>
    <row r="22" spans="1:5" ht="30">
      <c r="A22" s="9" t="s">
        <v>11</v>
      </c>
      <c r="B22" s="3" t="str">
        <f>VLOOKUP(A22,BRUT!B$2:F$59,2,FALSE)</f>
        <v>CEIDF</v>
      </c>
      <c r="C22" s="3">
        <f>VLOOKUP(A22,BRUT!B$2:F$59,5,FALSE)</f>
        <v>1</v>
      </c>
      <c r="D22" s="49" cm="1">
        <f t="array" ref="D22">SUMPRODUCT(LARGE((C22:C24),{1;2;3}))</f>
        <v>48</v>
      </c>
    </row>
    <row r="23" spans="1:5">
      <c r="A23" s="9" t="s">
        <v>28</v>
      </c>
      <c r="B23" s="3" t="str">
        <f>VLOOKUP(A23,BRUT!B$2:F$59,2,FALSE)</f>
        <v>CEIDF</v>
      </c>
      <c r="C23" s="3">
        <f>VLOOKUP(A23,BRUT!B$2:F$59,5,FALSE)</f>
        <v>11</v>
      </c>
      <c r="D23" s="49"/>
      <c r="E23" t="s">
        <v>299</v>
      </c>
    </row>
    <row r="24" spans="1:5">
      <c r="A24" s="2" t="s">
        <v>65</v>
      </c>
      <c r="B24" s="3" t="str">
        <f>VLOOKUP(A24,BRUT!B$2:F$59,2,FALSE)</f>
        <v>CEIDF</v>
      </c>
      <c r="C24" s="3">
        <f>VLOOKUP(A24,BRUT!B$2:F$59,5,FALSE)</f>
        <v>36</v>
      </c>
      <c r="D24" s="49"/>
    </row>
    <row r="25" spans="1:5">
      <c r="A25" s="9" t="s">
        <v>29</v>
      </c>
      <c r="B25" s="3" t="str">
        <f>VLOOKUP(A25,BRUT!B$2:F$59,2,FALSE)</f>
        <v>CELC</v>
      </c>
      <c r="C25" s="3">
        <f>VLOOKUP(A25,BRUT!B$2:F$59,5,FALSE)</f>
        <v>10</v>
      </c>
      <c r="D25" s="49" cm="1">
        <f t="array" ref="D25">SUMPRODUCT(LARGE((C25:C27),{1;2;3}))</f>
        <v>53</v>
      </c>
    </row>
    <row r="26" spans="1:5">
      <c r="A26" s="2" t="s">
        <v>67</v>
      </c>
      <c r="B26" s="3" t="str">
        <f>VLOOKUP(A26,BRUT!B$2:F$59,2,FALSE)</f>
        <v>CELC</v>
      </c>
      <c r="C26" s="3">
        <f>VLOOKUP(A26,BRUT!B$2:F$59,5,FALSE)</f>
        <v>20</v>
      </c>
      <c r="D26" s="49"/>
      <c r="E26" t="s">
        <v>297</v>
      </c>
    </row>
    <row r="27" spans="1:5">
      <c r="A27" s="9" t="s">
        <v>33</v>
      </c>
      <c r="B27" s="3" t="str">
        <f>VLOOKUP(A27,BRUT!B$2:F$59,2,FALSE)</f>
        <v>CELC</v>
      </c>
      <c r="C27" s="3">
        <f>VLOOKUP(A27,BRUT!B$2:F$59,5,FALSE)</f>
        <v>23</v>
      </c>
      <c r="D27" s="49"/>
    </row>
    <row r="28" spans="1:5">
      <c r="A28" s="9" t="s">
        <v>12</v>
      </c>
      <c r="B28" s="3" t="str">
        <f>VLOOKUP(A28,BRUT!B$2:F$59,2,FALSE)</f>
        <v>CELR</v>
      </c>
      <c r="C28" s="3">
        <f>VLOOKUP(A28,BRUT!B$2:F$59,5,FALSE)</f>
        <v>11</v>
      </c>
      <c r="D28" s="49">
        <f>C28+C29</f>
        <v>33</v>
      </c>
    </row>
    <row r="29" spans="1:5">
      <c r="A29" s="9" t="s">
        <v>251</v>
      </c>
      <c r="B29" s="3" t="s">
        <v>13</v>
      </c>
      <c r="C29" s="3">
        <f>VLOOKUP(A29,BRUT!B$2:F$59,5,FALSE)</f>
        <v>22</v>
      </c>
      <c r="D29" s="49"/>
    </row>
    <row r="30" spans="1:5">
      <c r="A30" s="9" t="s">
        <v>36</v>
      </c>
      <c r="B30" s="3" t="str">
        <f>VLOOKUP(A30,BRUT!B$2:F$59,2,FALSE)</f>
        <v>CEN</v>
      </c>
      <c r="C30" s="3">
        <f>VLOOKUP(A30,BRUT!B$2:F$59,5,FALSE)</f>
        <v>20</v>
      </c>
      <c r="D30" s="49">
        <f>C30+C31</f>
        <v>48</v>
      </c>
    </row>
    <row r="31" spans="1:5">
      <c r="A31" s="2" t="s">
        <v>69</v>
      </c>
      <c r="B31" s="3" t="str">
        <f>VLOOKUP(A31,BRUT!B$2:F$59,2,FALSE)</f>
        <v>CEN</v>
      </c>
      <c r="C31" s="3">
        <v>28</v>
      </c>
      <c r="D31" s="49"/>
      <c r="E31" t="s">
        <v>299</v>
      </c>
    </row>
    <row r="32" spans="1:5">
      <c r="A32" s="9" t="s">
        <v>31</v>
      </c>
      <c r="B32" s="3" t="str">
        <f>VLOOKUP(A32,BRUT!B$2:F$59,2,FALSE)</f>
        <v>Natixis</v>
      </c>
      <c r="C32" s="3">
        <f>VLOOKUP(A32,BRUT!B$2:F$59,5,FALSE)</f>
        <v>16</v>
      </c>
      <c r="D32" s="46">
        <f>C32</f>
        <v>16</v>
      </c>
    </row>
    <row r="33" spans="1:1">
      <c r="A33" s="9"/>
    </row>
    <row r="34" spans="1:1">
      <c r="A34" s="9"/>
    </row>
    <row r="35" spans="1:1">
      <c r="A35" s="2"/>
    </row>
    <row r="36" spans="1:1">
      <c r="A36" s="9"/>
    </row>
  </sheetData>
  <sortState xmlns:xlrd2="http://schemas.microsoft.com/office/spreadsheetml/2017/richdata2" ref="A2:C36">
    <sortCondition ref="B2:B36"/>
    <sortCondition ref="C2:C36"/>
  </sortState>
  <mergeCells count="9">
    <mergeCell ref="D28:D29"/>
    <mergeCell ref="D30:D31"/>
    <mergeCell ref="D11:D12"/>
    <mergeCell ref="D14:D15"/>
    <mergeCell ref="D3:D5"/>
    <mergeCell ref="D7:D10"/>
    <mergeCell ref="D17:D19"/>
    <mergeCell ref="D22:D24"/>
    <mergeCell ref="D25:D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044C-6DF9-40F7-A308-F46ADFA1333E}">
  <dimension ref="A1:E36"/>
  <sheetViews>
    <sheetView workbookViewId="0">
      <selection activeCell="C34" sqref="C34"/>
    </sheetView>
  </sheetViews>
  <sheetFormatPr baseColWidth="10" defaultRowHeight="15"/>
  <cols>
    <col min="1" max="1" width="28.42578125" style="3" customWidth="1"/>
    <col min="2" max="2" width="7.85546875" style="3" bestFit="1" customWidth="1"/>
    <col min="3" max="3" width="9.85546875" style="3" customWidth="1"/>
    <col min="4" max="4" width="11.5703125" style="3"/>
  </cols>
  <sheetData>
    <row r="1" spans="1:5">
      <c r="A1" s="3" t="s">
        <v>225</v>
      </c>
      <c r="B1" s="3" t="s">
        <v>228</v>
      </c>
      <c r="C1" s="3" t="s">
        <v>226</v>
      </c>
      <c r="D1" s="46" t="s">
        <v>247</v>
      </c>
    </row>
    <row r="2" spans="1:5">
      <c r="A2" s="2" t="s">
        <v>74</v>
      </c>
      <c r="B2" s="3" t="str">
        <f>VLOOKUP(A2,NET!B$2:F$58,2,FALSE)</f>
        <v>BPALC</v>
      </c>
      <c r="C2" s="3">
        <f>VLOOKUP(A2,NET!B$2:F$58,5,FALSE)</f>
        <v>67</v>
      </c>
      <c r="D2" s="46">
        <f>C2</f>
        <v>67</v>
      </c>
    </row>
    <row r="3" spans="1:5">
      <c r="A3" s="2" t="s">
        <v>70</v>
      </c>
      <c r="B3" s="3" t="str">
        <f>VLOOKUP(A3,NET!B$2:F$58,2,FALSE)</f>
        <v>BPCE  SI</v>
      </c>
      <c r="C3" s="3">
        <f>VLOOKUP(A3,NET!B$2:F$58,5,FALSE)</f>
        <v>55</v>
      </c>
      <c r="D3" s="49" cm="1">
        <f t="array" ref="D3">SUMPRODUCT(LARGE((C3:C5),{1;2;3}))</f>
        <v>99</v>
      </c>
    </row>
    <row r="4" spans="1:5">
      <c r="A4" s="9" t="s">
        <v>23</v>
      </c>
      <c r="B4" s="3" t="str">
        <f>VLOOKUP(A4,NET!B$2:F$58,2,FALSE)</f>
        <v>BPCE  SI</v>
      </c>
      <c r="C4" s="3">
        <f>VLOOKUP(A4,NET!B$2:F$58,5,FALSE)</f>
        <v>44</v>
      </c>
      <c r="D4" s="49"/>
    </row>
    <row r="5" spans="1:5">
      <c r="A5" s="9" t="s">
        <v>38</v>
      </c>
      <c r="B5" s="3">
        <f>VLOOKUP(A5,NET!B$2:F$58,2,FALSE)</f>
        <v>0</v>
      </c>
      <c r="C5" s="3">
        <f>VLOOKUP(A5,NET!B$2:F$58,5,FALSE)</f>
        <v>0</v>
      </c>
      <c r="D5" s="49"/>
    </row>
    <row r="6" spans="1:5">
      <c r="A6" s="9" t="s">
        <v>39</v>
      </c>
      <c r="B6" s="3" t="str">
        <f>VLOOKUP(A6,NET!B$2:F$58,2,FALSE)</f>
        <v>BPCE IT</v>
      </c>
      <c r="C6" s="3">
        <f>VLOOKUP(A6,NET!B$2:F$58,5,FALSE)</f>
        <v>65</v>
      </c>
      <c r="D6" s="46">
        <f>C6</f>
        <v>65</v>
      </c>
    </row>
    <row r="7" spans="1:5">
      <c r="A7" s="2" t="s">
        <v>72</v>
      </c>
      <c r="B7" s="3" t="str">
        <f>VLOOKUP(A7,NET!B$2:F$58,2,FALSE)</f>
        <v>BPGO</v>
      </c>
      <c r="C7" s="3">
        <f>VLOOKUP(A7,NET!B$2:F$58,5,FALSE)</f>
        <v>64</v>
      </c>
      <c r="D7" s="49" cm="1">
        <f t="array" ref="D7">SUMPRODUCT(LARGE((C7:C10),{1;2;3}))</f>
        <v>184</v>
      </c>
    </row>
    <row r="8" spans="1:5">
      <c r="A8" s="9" t="s">
        <v>18</v>
      </c>
      <c r="B8" s="3" t="str">
        <f>VLOOKUP(A8,NET!B$2:F$58,2,FALSE)</f>
        <v>BPGO</v>
      </c>
      <c r="C8" s="3">
        <f>VLOOKUP(A8,NET!B$2:F$58,5,FALSE)</f>
        <v>49</v>
      </c>
      <c r="D8" s="49"/>
    </row>
    <row r="9" spans="1:5">
      <c r="A9" s="9" t="s">
        <v>26</v>
      </c>
      <c r="B9" s="3" t="str">
        <f>VLOOKUP(A9,NET!B$2:F$58,2,FALSE)</f>
        <v>BPGO</v>
      </c>
      <c r="C9" s="3">
        <f>VLOOKUP(A9,NET!B$2:F$58,5,FALSE)</f>
        <v>52</v>
      </c>
      <c r="D9" s="49"/>
      <c r="E9" t="s">
        <v>297</v>
      </c>
    </row>
    <row r="10" spans="1:5">
      <c r="A10" s="9" t="s">
        <v>34</v>
      </c>
      <c r="B10" s="3" t="str">
        <f>VLOOKUP(A10,NET!B$2:F$58,2,FALSE)</f>
        <v>BPGO</v>
      </c>
      <c r="C10" s="3">
        <f>VLOOKUP(A10,NET!B$2:F$58,5,FALSE)</f>
        <v>68</v>
      </c>
      <c r="D10" s="49"/>
    </row>
    <row r="11" spans="1:5">
      <c r="A11" s="8" t="s">
        <v>16</v>
      </c>
      <c r="B11" s="3" t="str">
        <f>VLOOKUP(A11,NET!B$2:F$58,2,FALSE)</f>
        <v>BPS</v>
      </c>
      <c r="C11" s="3">
        <f>VLOOKUP(A11,NET!B$2:F$58,5,FALSE)</f>
        <v>52</v>
      </c>
      <c r="D11" s="49">
        <f>C11+C12</f>
        <v>114</v>
      </c>
    </row>
    <row r="12" spans="1:5">
      <c r="A12" s="10" t="s">
        <v>76</v>
      </c>
      <c r="B12" s="3" t="str">
        <f>VLOOKUP(A12,NET!B$2:F$58,2,FALSE)</f>
        <v>BPS</v>
      </c>
      <c r="C12" s="3">
        <f>VLOOKUP(A12,NET!B$2:F$58,5,FALSE)</f>
        <v>62</v>
      </c>
      <c r="D12" s="49"/>
    </row>
    <row r="13" spans="1:5">
      <c r="A13" s="8" t="s">
        <v>9</v>
      </c>
      <c r="B13" s="3" t="str">
        <f>VLOOKUP(A13,NET!B$2:F$58,2,FALSE)</f>
        <v>CCO</v>
      </c>
      <c r="C13" s="3">
        <f>VLOOKUP(A13,NET!B$2:F$58,5,FALSE)</f>
        <v>35</v>
      </c>
      <c r="D13" s="46">
        <f>C13</f>
        <v>35</v>
      </c>
    </row>
    <row r="14" spans="1:5">
      <c r="A14" s="8" t="s">
        <v>7</v>
      </c>
      <c r="B14" s="3" t="str">
        <f>VLOOKUP(A14,NET!B$2:F$58,2,FALSE)</f>
        <v>CEAPC</v>
      </c>
      <c r="C14" s="3">
        <f>VLOOKUP(A14,NET!B$2:F$58,5,FALSE)</f>
        <v>61</v>
      </c>
      <c r="D14" s="49">
        <f>C14+C15</f>
        <v>92</v>
      </c>
    </row>
    <row r="15" spans="1:5">
      <c r="A15" s="8" t="s">
        <v>25</v>
      </c>
      <c r="B15" s="3" t="str">
        <f>VLOOKUP(A15,NET!B$2:F$58,2,FALSE)</f>
        <v>CEAPC</v>
      </c>
      <c r="C15" s="3">
        <f>VLOOKUP(A15,NET!B$2:F$58,5,FALSE)</f>
        <v>31</v>
      </c>
      <c r="D15" s="49"/>
    </row>
    <row r="16" spans="1:5">
      <c r="A16" s="8" t="s">
        <v>14</v>
      </c>
      <c r="B16" s="3" t="str">
        <f>VLOOKUP(A16,NET!B$2:F$58,2,FALSE)</f>
        <v>CEBPL</v>
      </c>
      <c r="C16" s="3">
        <f>VLOOKUP(A16,NET!B$2:F$58,5,FALSE)</f>
        <v>51</v>
      </c>
      <c r="D16" s="46">
        <f>C16</f>
        <v>51</v>
      </c>
    </row>
    <row r="17" spans="1:5">
      <c r="A17" s="10" t="s">
        <v>64</v>
      </c>
      <c r="B17" s="3" t="str">
        <f>VLOOKUP(A17,NET!B$2:F$58,2,FALSE)</f>
        <v>CEGEE</v>
      </c>
      <c r="C17" s="3">
        <f>VLOOKUP(A17,NET!B$2:F$58,5,FALSE)</f>
        <v>70</v>
      </c>
      <c r="D17" s="51" cm="1">
        <f t="array" ref="D17">SUMPRODUCT(LARGE((C17:C19),{1;2;3}))</f>
        <v>196</v>
      </c>
    </row>
    <row r="18" spans="1:5">
      <c r="A18" s="8" t="s">
        <v>3</v>
      </c>
      <c r="B18" s="3" t="str">
        <f>VLOOKUP(A18,NET!B$2:F$58,2,FALSE)</f>
        <v>CEGEE</v>
      </c>
      <c r="C18" s="3">
        <f>VLOOKUP(A18,NET!B$2:F$58,5,FALSE)</f>
        <v>62</v>
      </c>
      <c r="D18" s="51"/>
      <c r="E18" t="s">
        <v>296</v>
      </c>
    </row>
    <row r="19" spans="1:5">
      <c r="A19" s="8" t="s">
        <v>22</v>
      </c>
      <c r="B19" s="3" t="str">
        <f>VLOOKUP(A19,NET!B$2:F$58,2,FALSE)</f>
        <v>CEGEE</v>
      </c>
      <c r="C19" s="3">
        <f>VLOOKUP(A19,NET!B$2:F$58,5,FALSE)</f>
        <v>64</v>
      </c>
      <c r="D19" s="51"/>
    </row>
    <row r="20" spans="1:5">
      <c r="A20" s="8" t="s">
        <v>20</v>
      </c>
      <c r="B20" s="3" t="str">
        <f>VLOOKUP(A20,NET!B$2:F$58,2,FALSE)</f>
        <v>CEHDF</v>
      </c>
      <c r="C20" s="3">
        <f>VLOOKUP(A20,NET!B$2:F$58,5,FALSE)</f>
        <v>51</v>
      </c>
      <c r="D20" s="49">
        <f>C20+C21</f>
        <v>123</v>
      </c>
    </row>
    <row r="21" spans="1:5">
      <c r="A21" s="8" t="s">
        <v>35</v>
      </c>
      <c r="B21" s="3" t="str">
        <f>VLOOKUP(A21,NET!B$2:F$58,2,FALSE)</f>
        <v>CEHDF</v>
      </c>
      <c r="C21" s="3">
        <f>VLOOKUP(A21,NET!B$2:F$58,5,FALSE)</f>
        <v>72</v>
      </c>
      <c r="D21" s="49"/>
    </row>
    <row r="22" spans="1:5">
      <c r="A22" s="10" t="s">
        <v>65</v>
      </c>
      <c r="B22" s="3" t="str">
        <f>VLOOKUP(A22,NET!B$2:F$58,2,FALSE)</f>
        <v>CEIDF</v>
      </c>
      <c r="C22" s="3">
        <f>VLOOKUP(A22,NET!B$2:F$58,5,FALSE)</f>
        <v>60</v>
      </c>
      <c r="D22" s="49" cm="1">
        <f t="array" ref="D22">SUMPRODUCT(LARGE((C22:C24),{1;2;3}))</f>
        <v>152</v>
      </c>
    </row>
    <row r="23" spans="1:5">
      <c r="A23" s="8" t="s">
        <v>11</v>
      </c>
      <c r="B23" s="3" t="str">
        <f>VLOOKUP(A23,NET!B$2:F$58,2,FALSE)</f>
        <v>CEIDF</v>
      </c>
      <c r="C23" s="3">
        <f>VLOOKUP(A23,NET!B$2:F$58,5,FALSE)</f>
        <v>40</v>
      </c>
      <c r="D23" s="49"/>
    </row>
    <row r="24" spans="1:5">
      <c r="A24" s="8" t="s">
        <v>28</v>
      </c>
      <c r="B24" s="3" t="str">
        <f>VLOOKUP(A24,NET!B$2:F$58,2,FALSE)</f>
        <v>CEIDF</v>
      </c>
      <c r="C24" s="3">
        <f>VLOOKUP(A24,NET!B$2:F$58,5,FALSE)</f>
        <v>52</v>
      </c>
      <c r="D24" s="49"/>
    </row>
    <row r="25" spans="1:5">
      <c r="A25" s="10" t="s">
        <v>67</v>
      </c>
      <c r="B25" s="3" t="str">
        <f>VLOOKUP(A25,NET!B$2:F$58,2,FALSE)</f>
        <v>CELC</v>
      </c>
      <c r="C25" s="3">
        <f>VLOOKUP(A25,NET!B$2:F$58,5,FALSE)</f>
        <v>63</v>
      </c>
      <c r="D25" s="49" cm="1">
        <f t="array" ref="D25">SUMPRODUCT(LARGE((C25:C27),{1;2;3}))</f>
        <v>175</v>
      </c>
    </row>
    <row r="26" spans="1:5">
      <c r="A26" s="8" t="s">
        <v>29</v>
      </c>
      <c r="B26" s="3" t="str">
        <f>VLOOKUP(A26,NET!B$2:F$58,2,FALSE)</f>
        <v>CELC</v>
      </c>
      <c r="C26" s="3">
        <f>VLOOKUP(A26,NET!B$2:F$58,5,FALSE)</f>
        <v>54</v>
      </c>
      <c r="D26" s="49"/>
      <c r="E26" t="s">
        <v>299</v>
      </c>
    </row>
    <row r="27" spans="1:5">
      <c r="A27" s="8" t="s">
        <v>33</v>
      </c>
      <c r="B27" s="3" t="str">
        <f>VLOOKUP(A27,NET!B$2:F$58,2,FALSE)</f>
        <v>CELC</v>
      </c>
      <c r="C27" s="3">
        <f>VLOOKUP(A27,NET!B$2:F$58,5,FALSE)</f>
        <v>58</v>
      </c>
      <c r="D27" s="49"/>
    </row>
    <row r="28" spans="1:5">
      <c r="A28" s="8" t="s">
        <v>12</v>
      </c>
      <c r="B28" s="3" t="str">
        <f>VLOOKUP(A28,NET!B$2:F$58,2,FALSE)</f>
        <v>CELR</v>
      </c>
      <c r="C28" s="3">
        <f>VLOOKUP(A28,NET!B$2:F$58,5,FALSE)</f>
        <v>56</v>
      </c>
      <c r="D28" s="49">
        <f>C28+C29</f>
        <v>110</v>
      </c>
    </row>
    <row r="29" spans="1:5">
      <c r="A29" s="13" t="s">
        <v>251</v>
      </c>
      <c r="B29" s="13" t="s">
        <v>13</v>
      </c>
      <c r="C29" s="3">
        <f>VLOOKUP(A29,NET!B$2:F$58,5,FALSE)</f>
        <v>54</v>
      </c>
      <c r="D29" s="49"/>
    </row>
    <row r="30" spans="1:5">
      <c r="A30" s="10" t="s">
        <v>69</v>
      </c>
      <c r="B30" s="3" t="str">
        <f>VLOOKUP(A30,NET!B$2:F$58,2,FALSE)</f>
        <v>CEN</v>
      </c>
      <c r="C30" s="3">
        <v>62</v>
      </c>
      <c r="D30" s="49">
        <f>C30+C31</f>
        <v>133</v>
      </c>
    </row>
    <row r="31" spans="1:5">
      <c r="A31" s="8" t="s">
        <v>36</v>
      </c>
      <c r="B31" s="3" t="str">
        <f>VLOOKUP(A31,NET!B$2:F$58,2,FALSE)</f>
        <v>CEN</v>
      </c>
      <c r="C31" s="3">
        <f>VLOOKUP(A31,NET!B$2:F$58,5,FALSE)</f>
        <v>71</v>
      </c>
      <c r="D31" s="49"/>
    </row>
    <row r="32" spans="1:5">
      <c r="A32" s="8" t="s">
        <v>31</v>
      </c>
      <c r="B32" s="3" t="str">
        <f>VLOOKUP(A32,NET!B$2:F$58,2,FALSE)</f>
        <v>Natixis</v>
      </c>
      <c r="C32" s="3">
        <f>VLOOKUP(A32,NET!B$2:F$58,5,FALSE)</f>
        <v>66</v>
      </c>
      <c r="D32" s="46">
        <f>C32</f>
        <v>66</v>
      </c>
    </row>
    <row r="33" spans="1:1">
      <c r="A33" s="8"/>
    </row>
    <row r="34" spans="1:1">
      <c r="A34" s="8"/>
    </row>
    <row r="35" spans="1:1">
      <c r="A35" s="8"/>
    </row>
    <row r="36" spans="1:1">
      <c r="A36" s="10"/>
    </row>
  </sheetData>
  <sortState xmlns:xlrd2="http://schemas.microsoft.com/office/spreadsheetml/2017/richdata2" ref="A2:D37">
    <sortCondition ref="B2:B37"/>
    <sortCondition ref="A2:A37"/>
  </sortState>
  <mergeCells count="10">
    <mergeCell ref="D28:D29"/>
    <mergeCell ref="D30:D31"/>
    <mergeCell ref="D20:D21"/>
    <mergeCell ref="D14:D15"/>
    <mergeCell ref="D3:D5"/>
    <mergeCell ref="D7:D10"/>
    <mergeCell ref="D17:D19"/>
    <mergeCell ref="D22:D24"/>
    <mergeCell ref="D25:D27"/>
    <mergeCell ref="D11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402B-4738-45AF-9950-B90E0A2CB365}">
  <dimension ref="A1:E125"/>
  <sheetViews>
    <sheetView workbookViewId="0">
      <selection activeCell="E13" sqref="E13"/>
    </sheetView>
  </sheetViews>
  <sheetFormatPr baseColWidth="10" defaultColWidth="11.5703125" defaultRowHeight="15"/>
  <cols>
    <col min="1" max="1" width="29.140625" style="3" customWidth="1"/>
    <col min="2" max="3" width="11.5703125" style="3"/>
    <col min="4" max="4" width="18.7109375" style="18" customWidth="1"/>
    <col min="5" max="16384" width="11.5703125" style="3"/>
  </cols>
  <sheetData>
    <row r="1" spans="1:5">
      <c r="A1" s="15" t="s">
        <v>248</v>
      </c>
      <c r="B1" s="15" t="s">
        <v>0</v>
      </c>
      <c r="C1" s="3" t="s">
        <v>245</v>
      </c>
      <c r="D1" s="17" t="s">
        <v>249</v>
      </c>
    </row>
    <row r="2" spans="1:5">
      <c r="A2" s="4" t="s">
        <v>164</v>
      </c>
      <c r="B2" s="3" t="str">
        <f>VLOOKUP(A2,BRUT!I$2:M$151,2,FALSE)</f>
        <v>BPACA</v>
      </c>
      <c r="C2" s="3">
        <f>VLOOKUP(A2,BRUT!I$2:M$151,5,FALSE)</f>
        <v>32</v>
      </c>
      <c r="D2" s="52" cm="1">
        <f t="array" ref="D2">SUMPRODUCT(LARGE((C2:C10),{1;2;3}))</f>
        <v>103</v>
      </c>
    </row>
    <row r="3" spans="1:5">
      <c r="A3" s="2" t="s">
        <v>81</v>
      </c>
      <c r="B3" s="3" t="str">
        <f>VLOOKUP(A3,BRUT!I$2:M$151,2,FALSE)</f>
        <v>BPALC</v>
      </c>
      <c r="C3" s="3">
        <f>VLOOKUP(A3,BRUT!I$2:M$151,5,FALSE)</f>
        <v>24</v>
      </c>
      <c r="D3" s="52"/>
    </row>
    <row r="4" spans="1:5">
      <c r="A4" s="3" t="s">
        <v>191</v>
      </c>
      <c r="B4" s="3" t="str">
        <f>VLOOKUP(A4,BRUT!I$2:M$151,2,FALSE)</f>
        <v>BPALC</v>
      </c>
      <c r="C4" s="3">
        <f>VLOOKUP(A4,BRUT!I$2:M$151,5,FALSE)</f>
        <v>12</v>
      </c>
      <c r="D4" s="52"/>
    </row>
    <row r="5" spans="1:5">
      <c r="A5" s="2" t="s">
        <v>46</v>
      </c>
      <c r="B5" s="3" t="str">
        <f>VLOOKUP(A5,BRUT!I$2:M$151,2,FALSE)</f>
        <v>BPALC</v>
      </c>
      <c r="C5" s="3">
        <f>VLOOKUP(A5,BRUT!I$2:M$151,5,FALSE)</f>
        <v>22</v>
      </c>
      <c r="D5" s="52"/>
    </row>
    <row r="6" spans="1:5">
      <c r="A6" s="4" t="s">
        <v>163</v>
      </c>
      <c r="B6" s="3" t="str">
        <f>VLOOKUP(A6,BRUT!I$2:M$151,2,FALSE)</f>
        <v>BPALC</v>
      </c>
      <c r="C6" s="3">
        <f>VLOOKUP(A6,BRUT!I$2:M$151,5,FALSE)</f>
        <v>20</v>
      </c>
      <c r="D6" s="52"/>
    </row>
    <row r="7" spans="1:5">
      <c r="A7" s="4" t="s">
        <v>168</v>
      </c>
      <c r="B7" s="3" t="str">
        <f>VLOOKUP(A7,BRUT!I$2:M$151,2,FALSE)</f>
        <v>BPALC</v>
      </c>
      <c r="C7" s="3">
        <f>VLOOKUP(A7,BRUT!I$2:M$151,5,FALSE)</f>
        <v>8</v>
      </c>
      <c r="D7" s="52"/>
    </row>
    <row r="8" spans="1:5">
      <c r="A8" s="2" t="s">
        <v>107</v>
      </c>
      <c r="B8" s="3" t="str">
        <f>VLOOKUP(A8,BRUT!I$2:M$151,2,FALSE)</f>
        <v>BPALC</v>
      </c>
      <c r="C8" s="3">
        <f>VLOOKUP(A8,BRUT!I$2:M$151,5,FALSE)</f>
        <v>37</v>
      </c>
      <c r="D8" s="52"/>
    </row>
    <row r="9" spans="1:5">
      <c r="A9" s="4" t="s">
        <v>177</v>
      </c>
      <c r="B9" s="3" t="str">
        <f>VLOOKUP(A9,BRUT!I$2:M$151,2,FALSE)</f>
        <v>BPALC</v>
      </c>
      <c r="C9" s="3">
        <f>VLOOKUP(A9,BRUT!I$2:M$151,5,FALSE)</f>
        <v>26</v>
      </c>
      <c r="D9" s="52"/>
    </row>
    <row r="10" spans="1:5">
      <c r="A10" s="4" t="s">
        <v>183</v>
      </c>
      <c r="B10" s="3" t="str">
        <f>VLOOKUP(A10,BRUT!I$2:M$151,2,FALSE)</f>
        <v>BPALC</v>
      </c>
      <c r="C10" s="3">
        <f>VLOOKUP(A10,BRUT!I$2:M$151,5,FALSE)</f>
        <v>34</v>
      </c>
      <c r="D10" s="52"/>
    </row>
    <row r="11" spans="1:5">
      <c r="A11" s="2" t="s">
        <v>80</v>
      </c>
      <c r="B11" s="3" t="str">
        <f>VLOOKUP(A11,BRUT!I$2:M$151,2,FALSE)</f>
        <v>BPBFC</v>
      </c>
      <c r="C11" s="3">
        <f>VLOOKUP(A11,BRUT!I$2:M$151,5,FALSE)</f>
        <v>36</v>
      </c>
      <c r="D11" s="52" cm="1">
        <f t="array" ref="D11">SUMPRODUCT(LARGE((C11:C14),{1;2;3}))</f>
        <v>112</v>
      </c>
    </row>
    <row r="12" spans="1:5">
      <c r="A12" s="2" t="s">
        <v>90</v>
      </c>
      <c r="B12" s="3" t="str">
        <f>VLOOKUP(A12,BRUT!I$2:M$151,2,FALSE)</f>
        <v>BPBFC</v>
      </c>
      <c r="C12" s="3">
        <f>VLOOKUP(A12,BRUT!I$2:M$151,5,FALSE)</f>
        <v>39</v>
      </c>
      <c r="D12" s="52"/>
    </row>
    <row r="13" spans="1:5">
      <c r="A13" s="2" t="s">
        <v>106</v>
      </c>
      <c r="B13" s="3" t="str">
        <f>VLOOKUP(A13,BRUT!I$2:M$151,2,FALSE)</f>
        <v>BPBFC</v>
      </c>
      <c r="C13" s="3">
        <f>VLOOKUP(A13,BRUT!I$2:M$151,5,FALSE)</f>
        <v>37</v>
      </c>
      <c r="D13" s="52"/>
      <c r="E13" s="3" t="s">
        <v>298</v>
      </c>
    </row>
    <row r="14" spans="1:5">
      <c r="A14" s="4" t="s">
        <v>173</v>
      </c>
      <c r="B14" s="3" t="str">
        <f>VLOOKUP(A14,BRUT!I$2:M$151,2,FALSE)</f>
        <v>BPBFC</v>
      </c>
      <c r="C14" s="3">
        <f>VLOOKUP(A14,BRUT!I$2:M$151,5,FALSE)</f>
        <v>14</v>
      </c>
      <c r="D14" s="52"/>
    </row>
    <row r="15" spans="1:5">
      <c r="A15" s="2" t="s">
        <v>82</v>
      </c>
      <c r="B15" s="3" t="str">
        <f>VLOOKUP(A15,BRUT!I$2:M$151,2,FALSE)</f>
        <v>BPCE  SI</v>
      </c>
      <c r="C15" s="3">
        <f>VLOOKUP(A15,BRUT!I$2:M$151,5,FALSE)</f>
        <v>40</v>
      </c>
      <c r="D15" s="53" cm="1">
        <f t="array" ref="D15">SUMPRODUCT(LARGE((C15:C18),{1;2;3}))</f>
        <v>136</v>
      </c>
    </row>
    <row r="16" spans="1:5">
      <c r="A16" s="3" t="s">
        <v>199</v>
      </c>
      <c r="B16" s="3" t="str">
        <f>VLOOKUP(A16,BRUT!I$2:M$151,2,FALSE)</f>
        <v>BPCE  SI</v>
      </c>
      <c r="C16" s="3">
        <f>VLOOKUP(A16,BRUT!I$2:M$151,5,FALSE)</f>
        <v>13</v>
      </c>
      <c r="D16" s="53"/>
    </row>
    <row r="17" spans="1:5">
      <c r="A17" s="2" t="s">
        <v>95</v>
      </c>
      <c r="B17" s="3" t="str">
        <f>VLOOKUP(A17,BRUT!I$2:M$151,2,FALSE)</f>
        <v>BPCE  SI</v>
      </c>
      <c r="C17" s="3">
        <f>VLOOKUP(A17,BRUT!I$2:M$151,5,FALSE)</f>
        <v>50</v>
      </c>
      <c r="D17" s="53"/>
      <c r="E17" s="3" t="s">
        <v>300</v>
      </c>
    </row>
    <row r="18" spans="1:5">
      <c r="A18" s="2" t="s">
        <v>112</v>
      </c>
      <c r="B18" s="3" t="str">
        <f>VLOOKUP(A18,BRUT!I$2:M$151,2,FALSE)</f>
        <v>BPCE  SI</v>
      </c>
      <c r="C18" s="3">
        <f>VLOOKUP(A18,BRUT!I$2:M$151,5,FALSE)</f>
        <v>46</v>
      </c>
      <c r="D18" s="53"/>
    </row>
    <row r="19" spans="1:5">
      <c r="A19" s="3" t="s">
        <v>190</v>
      </c>
      <c r="B19" s="3" t="str">
        <f>VLOOKUP(A19,BRUT!I$2:M$151,2,FALSE)</f>
        <v>BPCE IT</v>
      </c>
      <c r="C19" s="3">
        <f>VLOOKUP(A19,BRUT!I$2:M$151,5,FALSE)</f>
        <v>8</v>
      </c>
      <c r="D19" s="52" cm="1">
        <f t="array" ref="D19">SUMPRODUCT(LARGE((C19:C23),{1;2;3}))</f>
        <v>50</v>
      </c>
    </row>
    <row r="20" spans="1:5">
      <c r="A20" s="3" t="s">
        <v>192</v>
      </c>
      <c r="B20" s="3" t="str">
        <f>VLOOKUP(A20,BRUT!I$2:M$151,2,FALSE)</f>
        <v>BPCE IT</v>
      </c>
      <c r="C20" s="3">
        <f>VLOOKUP(A20,BRUT!I$2:M$151,5,FALSE)</f>
        <v>21</v>
      </c>
      <c r="D20" s="52"/>
    </row>
    <row r="21" spans="1:5">
      <c r="A21" s="2" t="s">
        <v>89</v>
      </c>
      <c r="B21" s="3" t="str">
        <f>VLOOKUP(A21,BRUT!I$2:M$151,2,FALSE)</f>
        <v>BPCE IT</v>
      </c>
      <c r="C21" s="3">
        <f>VLOOKUP(A21,BRUT!I$2:M$151,5,FALSE)</f>
        <v>19</v>
      </c>
      <c r="D21" s="52"/>
    </row>
    <row r="22" spans="1:5">
      <c r="A22" s="3" t="s">
        <v>197</v>
      </c>
      <c r="B22" s="3" t="str">
        <f>VLOOKUP(A22,BRUT!I$2:M$151,2,FALSE)</f>
        <v>BPCE IT</v>
      </c>
      <c r="C22" s="3">
        <f>VLOOKUP(A22,BRUT!I$2:M$151,5,FALSE)</f>
        <v>7</v>
      </c>
      <c r="D22" s="52"/>
    </row>
    <row r="23" spans="1:5">
      <c r="A23" s="3" t="s">
        <v>198</v>
      </c>
      <c r="B23" s="3" t="str">
        <f>VLOOKUP(A23,BRUT!I$2:M$151,2,FALSE)</f>
        <v>BPCE IT</v>
      </c>
      <c r="C23" s="3">
        <f>VLOOKUP(A23,BRUT!I$2:M$151,5,FALSE)</f>
        <v>10</v>
      </c>
      <c r="D23" s="52"/>
    </row>
    <row r="24" spans="1:5">
      <c r="A24" s="4" t="s">
        <v>139</v>
      </c>
      <c r="B24" s="3" t="str">
        <f>VLOOKUP(A24,BRUT!I$2:M$151,2,FALSE)</f>
        <v>BPCE SA</v>
      </c>
      <c r="C24" s="3">
        <f>VLOOKUP(A24,BRUT!I$2:M$151,5,FALSE)</f>
        <v>24</v>
      </c>
      <c r="D24" s="52" cm="1">
        <f t="array" ref="D24">SUMPRODUCT(LARGE((C24:C27),{1;2;3}))</f>
        <v>59</v>
      </c>
    </row>
    <row r="25" spans="1:5">
      <c r="A25" s="4" t="s">
        <v>150</v>
      </c>
      <c r="B25" s="3" t="str">
        <f>VLOOKUP(A25,BRUT!I$2:M$151,2,FALSE)</f>
        <v>BPCE SA</v>
      </c>
      <c r="C25" s="3">
        <f>VLOOKUP(A25,BRUT!I$2:M$151,5,FALSE)</f>
        <v>25</v>
      </c>
      <c r="D25" s="52"/>
    </row>
    <row r="26" spans="1:5">
      <c r="A26" s="3" t="s">
        <v>215</v>
      </c>
      <c r="B26" s="3" t="str">
        <f>VLOOKUP(A26,BRUT!I$2:M$151,2,FALSE)</f>
        <v>BPCE SA</v>
      </c>
      <c r="C26" s="3">
        <f>VLOOKUP(A26,BRUT!I$2:M$151,5,FALSE)</f>
        <v>10</v>
      </c>
      <c r="D26" s="52"/>
    </row>
    <row r="27" spans="1:5">
      <c r="A27" s="3" t="s">
        <v>224</v>
      </c>
      <c r="B27" s="3" t="str">
        <f>VLOOKUP(A27,BRUT!I$2:M$151,2,FALSE)</f>
        <v>BPCE SA</v>
      </c>
      <c r="C27" s="3">
        <f>VLOOKUP(A27,BRUT!I$2:M$151,5,FALSE)</f>
        <v>3</v>
      </c>
      <c r="D27" s="52"/>
    </row>
    <row r="28" spans="1:5">
      <c r="A28" s="4" t="s">
        <v>162</v>
      </c>
      <c r="B28" s="3" t="str">
        <f>VLOOKUP(A28,BRUT!I$2:M$151,2,FALSE)</f>
        <v>BPGO</v>
      </c>
      <c r="C28" s="3">
        <f>VLOOKUP(A28,BRUT!I$2:M$151,5,FALSE)</f>
        <v>21</v>
      </c>
      <c r="D28" s="52" cm="1">
        <f t="array" ref="D28">SUMPRODUCT(LARGE((C28:C29),{1;2}))</f>
        <v>31</v>
      </c>
    </row>
    <row r="29" spans="1:5">
      <c r="A29" s="3" t="s">
        <v>220</v>
      </c>
      <c r="B29" s="3" t="str">
        <f>VLOOKUP(A29,BRUT!I$2:M$151,2,FALSE)</f>
        <v>BPGO</v>
      </c>
      <c r="C29" s="3">
        <f>VLOOKUP(A29,BRUT!I$2:M$151,5,FALSE)</f>
        <v>10</v>
      </c>
      <c r="D29" s="52"/>
    </row>
    <row r="30" spans="1:5">
      <c r="A30" s="4" t="s">
        <v>130</v>
      </c>
      <c r="B30" s="3" t="str">
        <f>VLOOKUP(A30,BRUT!I$2:M$151,2,FALSE)</f>
        <v>BPOC</v>
      </c>
      <c r="C30" s="3">
        <f>VLOOKUP(A30,BRUT!I$2:M$151,5,FALSE)</f>
        <v>24</v>
      </c>
      <c r="D30" s="52" cm="1">
        <f t="array" ref="D30">SUMPRODUCT(LARGE((C30:C33),{1;2;3}))</f>
        <v>88</v>
      </c>
    </row>
    <row r="31" spans="1:5">
      <c r="A31" s="4" t="s">
        <v>156</v>
      </c>
      <c r="B31" s="3" t="str">
        <f>VLOOKUP(A31,BRUT!I$2:M$151,2,FALSE)</f>
        <v>BPOC</v>
      </c>
      <c r="C31" s="3">
        <f>VLOOKUP(A31,BRUT!I$2:M$151,5,FALSE)</f>
        <v>19</v>
      </c>
      <c r="D31" s="52"/>
    </row>
    <row r="32" spans="1:5">
      <c r="A32" s="2" t="s">
        <v>100</v>
      </c>
      <c r="B32" s="3" t="str">
        <f>VLOOKUP(A32,BRUT!I$2:M$151,2,FALSE)</f>
        <v>BPOC</v>
      </c>
      <c r="C32" s="3">
        <f>VLOOKUP(A32,BRUT!I$2:M$151,5,FALSE)</f>
        <v>45</v>
      </c>
      <c r="D32" s="52"/>
    </row>
    <row r="33" spans="1:4">
      <c r="A33" s="2" t="s">
        <v>108</v>
      </c>
      <c r="B33" s="3" t="str">
        <f>VLOOKUP(A33,BRUT!I$2:M$151,2,FALSE)</f>
        <v>BPOC</v>
      </c>
      <c r="C33" s="3">
        <f>VLOOKUP(A33,BRUT!I$2:M$151,5,FALSE)</f>
        <v>19</v>
      </c>
      <c r="D33" s="52"/>
    </row>
    <row r="34" spans="1:4">
      <c r="A34" s="4" t="s">
        <v>167</v>
      </c>
      <c r="B34" s="3" t="str">
        <f>VLOOKUP(A34,BRUT!I$2:M$151,2,FALSE)</f>
        <v>BPS</v>
      </c>
      <c r="C34" s="3">
        <f>VLOOKUP(A34,BRUT!I$2:M$151,5,FALSE)</f>
        <v>20</v>
      </c>
      <c r="D34" s="17">
        <f>C34</f>
        <v>20</v>
      </c>
    </row>
    <row r="35" spans="1:4">
      <c r="A35" s="2" t="s">
        <v>78</v>
      </c>
      <c r="B35" s="3" t="str">
        <f>VLOOKUP(A35,BRUT!I$2:M$151,2,FALSE)</f>
        <v>CCF</v>
      </c>
      <c r="C35" s="3">
        <f>VLOOKUP(A35,BRUT!I$2:M$151,5,FALSE)</f>
        <v>38</v>
      </c>
      <c r="D35" s="17">
        <f>C35</f>
        <v>38</v>
      </c>
    </row>
    <row r="36" spans="1:4">
      <c r="A36" s="4" t="s">
        <v>175</v>
      </c>
      <c r="B36" s="3" t="str">
        <f>VLOOKUP(A36,BRUT!I$2:M$151,2,FALSE)</f>
        <v>CCO</v>
      </c>
      <c r="C36" s="3">
        <f>VLOOKUP(A36,BRUT!I$2:M$151,5,FALSE)</f>
        <v>32</v>
      </c>
      <c r="D36" s="54">
        <f>C36+C37</f>
        <v>37</v>
      </c>
    </row>
    <row r="37" spans="1:4">
      <c r="A37" s="3" t="s">
        <v>223</v>
      </c>
      <c r="B37" s="3" t="str">
        <f>VLOOKUP(A37,BRUT!I$2:M$151,2,FALSE)</f>
        <v>CCO</v>
      </c>
      <c r="C37" s="3">
        <f>VLOOKUP(A37,BRUT!I$2:M$151,5,FALSE)</f>
        <v>5</v>
      </c>
      <c r="D37" s="55"/>
    </row>
    <row r="38" spans="1:4">
      <c r="A38" s="2" t="s">
        <v>45</v>
      </c>
      <c r="B38" s="3" t="str">
        <f>VLOOKUP(A38,BRUT!I$2:M$151,2,FALSE)</f>
        <v>CEAPC</v>
      </c>
      <c r="C38" s="3">
        <f>VLOOKUP(A38,BRUT!I$2:M$151,5,FALSE)</f>
        <v>39</v>
      </c>
      <c r="D38" s="17"/>
    </row>
    <row r="39" spans="1:4">
      <c r="A39" s="3" t="s">
        <v>195</v>
      </c>
      <c r="B39" s="3" t="str">
        <f>VLOOKUP(A39,BRUT!I$2:M$151,2,FALSE)</f>
        <v>CEAPC</v>
      </c>
      <c r="C39" s="3">
        <f>VLOOKUP(A39,BRUT!I$2:M$151,5,FALSE)</f>
        <v>14</v>
      </c>
      <c r="D39" s="52" cm="1">
        <f t="array" ref="D39">SUMPRODUCT(LARGE((C39:C45),{1;2;3}))</f>
        <v>84</v>
      </c>
    </row>
    <row r="40" spans="1:4">
      <c r="A40" s="2" t="s">
        <v>91</v>
      </c>
      <c r="B40" s="3" t="str">
        <f>VLOOKUP(A40,BRUT!I$2:M$151,2,FALSE)</f>
        <v>CEAPC</v>
      </c>
      <c r="C40" s="3">
        <f>VLOOKUP(A40,BRUT!I$2:M$151,5,FALSE)</f>
        <v>35</v>
      </c>
      <c r="D40" s="52"/>
    </row>
    <row r="41" spans="1:4">
      <c r="A41" s="4" t="s">
        <v>157</v>
      </c>
      <c r="B41" s="3" t="str">
        <f>VLOOKUP(A41,BRUT!I$2:M$151,2,FALSE)</f>
        <v>CEAPC</v>
      </c>
      <c r="C41" s="3">
        <f>VLOOKUP(A41,BRUT!I$2:M$151,5,FALSE)</f>
        <v>23</v>
      </c>
      <c r="D41" s="52"/>
    </row>
    <row r="42" spans="1:4">
      <c r="A42" s="3" t="s">
        <v>205</v>
      </c>
      <c r="B42" s="3" t="str">
        <f>VLOOKUP(A42,BRUT!I$2:M$151,2,FALSE)</f>
        <v>CEAPC</v>
      </c>
      <c r="C42" s="3">
        <f>VLOOKUP(A42,BRUT!I$2:M$151,5,FALSE)</f>
        <v>16</v>
      </c>
      <c r="D42" s="52"/>
    </row>
    <row r="43" spans="1:4">
      <c r="A43" s="4" t="s">
        <v>166</v>
      </c>
      <c r="B43" s="3" t="str">
        <f>VLOOKUP(A43,BRUT!I$2:M$151,2,FALSE)</f>
        <v>CEAPC</v>
      </c>
      <c r="C43" s="3">
        <f>VLOOKUP(A43,BRUT!I$2:M$151,5,FALSE)</f>
        <v>26</v>
      </c>
      <c r="D43" s="52"/>
    </row>
    <row r="44" spans="1:4">
      <c r="A44" s="3" t="s">
        <v>221</v>
      </c>
      <c r="B44" s="3" t="str">
        <f>VLOOKUP(A44,BRUT!I$2:M$151,2,FALSE)</f>
        <v>CEAPC</v>
      </c>
      <c r="C44" s="3">
        <f>VLOOKUP(A44,BRUT!I$2:M$151,5,FALSE)</f>
        <v>15</v>
      </c>
      <c r="D44" s="52"/>
    </row>
    <row r="45" spans="1:4">
      <c r="A45" s="2" t="s">
        <v>54</v>
      </c>
      <c r="B45" s="3" t="str">
        <f>VLOOKUP(A45,BRUT!I$2:M$151,2,FALSE)</f>
        <v>CEAPC</v>
      </c>
      <c r="C45" s="3">
        <f>VLOOKUP(A45,BRUT!I$2:M$151,5,FALSE)</f>
        <v>22</v>
      </c>
      <c r="D45" s="52"/>
    </row>
    <row r="46" spans="1:4">
      <c r="A46" s="2" t="s">
        <v>99</v>
      </c>
      <c r="B46" s="3" t="str">
        <f>VLOOKUP(A46,BRUT!I$2:M$151,2,FALSE)</f>
        <v>CEBFC</v>
      </c>
      <c r="C46" s="3">
        <f>VLOOKUP(A46,BRUT!I$2:M$151,5,FALSE)</f>
        <v>20</v>
      </c>
      <c r="D46" s="52" cm="1">
        <f t="array" ref="D46">SUMPRODUCT(LARGE((C46:C47),{1;2}))</f>
        <v>51</v>
      </c>
    </row>
    <row r="47" spans="1:4">
      <c r="A47" s="4" t="s">
        <v>170</v>
      </c>
      <c r="B47" s="3" t="str">
        <f>VLOOKUP(A47,BRUT!I$2:M$151,2,FALSE)</f>
        <v>CEBFC</v>
      </c>
      <c r="C47" s="3">
        <f>VLOOKUP(A47,BRUT!I$2:M$151,5,FALSE)</f>
        <v>31</v>
      </c>
      <c r="D47" s="52"/>
    </row>
    <row r="48" spans="1:4">
      <c r="A48" s="4" t="s">
        <v>133</v>
      </c>
      <c r="B48" s="3" t="str">
        <f>VLOOKUP(A48,BRUT!I$2:M$151,2,FALSE)</f>
        <v>CEBPL</v>
      </c>
      <c r="C48" s="3">
        <f>VLOOKUP(A48,BRUT!I$2:M$151,5,FALSE)</f>
        <v>30</v>
      </c>
      <c r="D48" s="54" cm="1">
        <f t="array" ref="D48">SUMPRODUCT(LARGE((C48:C50),{1;2;3}))</f>
        <v>97</v>
      </c>
    </row>
    <row r="49" spans="1:4">
      <c r="A49" s="2" t="s">
        <v>92</v>
      </c>
      <c r="B49" s="3" t="str">
        <f>VLOOKUP(A49,BRUT!I$2:M$151,2,FALSE)</f>
        <v>CEBPL</v>
      </c>
      <c r="C49" s="3">
        <f>VLOOKUP(A49,BRUT!I$2:M$151,5,FALSE)</f>
        <v>42</v>
      </c>
      <c r="D49" s="56"/>
    </row>
    <row r="50" spans="1:4">
      <c r="A50" s="2" t="s">
        <v>105</v>
      </c>
      <c r="B50" s="3" t="str">
        <f>VLOOKUP(A50,BRUT!I$2:M$151,2,FALSE)</f>
        <v>CEBPL</v>
      </c>
      <c r="C50" s="3">
        <f>VLOOKUP(A50,BRUT!I$2:M$151,5,FALSE)</f>
        <v>25</v>
      </c>
      <c r="D50" s="56"/>
    </row>
    <row r="51" spans="1:4">
      <c r="A51" s="3" t="s">
        <v>214</v>
      </c>
      <c r="B51" s="3" t="str">
        <f>VLOOKUP(A51,BRUT!I$2:M$151,2,FALSE)</f>
        <v>CEBPL</v>
      </c>
      <c r="C51" s="3">
        <f>VLOOKUP(A51,BRUT!I$2:M$151,5,FALSE)</f>
        <v>10</v>
      </c>
      <c r="D51" s="55"/>
    </row>
    <row r="52" spans="1:4">
      <c r="A52" s="2" t="s">
        <v>83</v>
      </c>
      <c r="B52" s="3" t="str">
        <f>VLOOKUP(A52,BRUT!I$2:M$151,2,FALSE)</f>
        <v>CECAZ</v>
      </c>
      <c r="C52" s="3">
        <f>VLOOKUP(A52,BRUT!I$2:M$151,5,FALSE)</f>
        <v>29</v>
      </c>
      <c r="D52" s="54">
        <f>C53+C52</f>
        <v>58</v>
      </c>
    </row>
    <row r="53" spans="1:4">
      <c r="A53" s="2" t="s">
        <v>52</v>
      </c>
      <c r="B53" s="3" t="str">
        <f>VLOOKUP(A53,BRUT!I$2:M$151,2,FALSE)</f>
        <v>CECAZ</v>
      </c>
      <c r="C53" s="3">
        <f>VLOOKUP(A53,BRUT!I$2:M$151,5,FALSE)</f>
        <v>29</v>
      </c>
      <c r="D53" s="55"/>
    </row>
    <row r="54" spans="1:4">
      <c r="A54" s="3" t="s">
        <v>188</v>
      </c>
      <c r="B54" s="3" t="str">
        <f>VLOOKUP(A54,BRUT!I$2:M$151,2,FALSE)</f>
        <v>CEGEE</v>
      </c>
      <c r="C54" s="3">
        <f>VLOOKUP(A54,BRUT!I$2:M$151,5,FALSE)</f>
        <v>16</v>
      </c>
      <c r="D54" s="52" cm="1">
        <f t="array" ref="D54">SUMPRODUCT(LARGE((C54:C62),{1;2;3}))</f>
        <v>90</v>
      </c>
    </row>
    <row r="55" spans="1:4">
      <c r="A55" s="4" t="s">
        <v>151</v>
      </c>
      <c r="B55" s="3" t="str">
        <f>VLOOKUP(A55,BRUT!I$2:M$151,2,FALSE)</f>
        <v>CEGEE</v>
      </c>
      <c r="C55" s="3">
        <f>VLOOKUP(A55,BRUT!I$2:M$151,5,FALSE)</f>
        <v>13</v>
      </c>
      <c r="D55" s="52"/>
    </row>
    <row r="56" spans="1:4">
      <c r="A56" s="3" t="s">
        <v>201</v>
      </c>
      <c r="B56" s="3" t="str">
        <f>VLOOKUP(A56,BRUT!I$2:M$151,2,FALSE)</f>
        <v>CEGEE</v>
      </c>
      <c r="C56" s="3">
        <f>VLOOKUP(A56,BRUT!I$2:M$151,5,FALSE)</f>
        <v>13</v>
      </c>
      <c r="D56" s="52"/>
    </row>
    <row r="57" spans="1:4">
      <c r="A57" s="2" t="s">
        <v>98</v>
      </c>
      <c r="B57" s="3" t="str">
        <f>VLOOKUP(A57,BRUT!I$2:M$151,2,FALSE)</f>
        <v>CEGEE</v>
      </c>
      <c r="C57" s="3">
        <f>VLOOKUP(A57,BRUT!I$2:M$151,5,FALSE)</f>
        <v>37</v>
      </c>
      <c r="D57" s="52"/>
    </row>
    <row r="58" spans="1:4">
      <c r="A58" s="3" t="s">
        <v>206</v>
      </c>
      <c r="B58" s="3" t="str">
        <f>VLOOKUP(A58,BRUT!I$2:M$151,2,FALSE)</f>
        <v>CEGEE</v>
      </c>
      <c r="C58" s="3">
        <f>VLOOKUP(A58,BRUT!I$2:M$151,5,FALSE)</f>
        <v>15</v>
      </c>
      <c r="D58" s="52"/>
    </row>
    <row r="59" spans="1:4">
      <c r="A59" s="3" t="s">
        <v>207</v>
      </c>
      <c r="B59" s="3" t="str">
        <f>VLOOKUP(A59,BRUT!I$2:M$151,2,FALSE)</f>
        <v>CEGEE</v>
      </c>
      <c r="C59" s="3">
        <f>VLOOKUP(A59,BRUT!I$2:M$151,5,FALSE)</f>
        <v>23</v>
      </c>
      <c r="D59" s="52"/>
    </row>
    <row r="60" spans="1:4">
      <c r="A60" s="3" t="s">
        <v>212</v>
      </c>
      <c r="B60" s="3" t="str">
        <f>VLOOKUP(A60,BRUT!I$2:M$151,2,FALSE)</f>
        <v>CEGEE</v>
      </c>
      <c r="C60" s="3">
        <f>VLOOKUP(A60,BRUT!I$2:M$151,5,FALSE)</f>
        <v>18</v>
      </c>
      <c r="D60" s="52"/>
    </row>
    <row r="61" spans="1:4">
      <c r="A61" s="4" t="s">
        <v>176</v>
      </c>
      <c r="B61" s="3" t="str">
        <f>VLOOKUP(A61,BRUT!I$2:M$151,2,FALSE)</f>
        <v>CEGEE</v>
      </c>
      <c r="C61" s="3">
        <f>VLOOKUP(A61,BRUT!I$2:M$151,5,FALSE)</f>
        <v>24</v>
      </c>
      <c r="D61" s="52"/>
    </row>
    <row r="62" spans="1:4">
      <c r="A62" s="4" t="s">
        <v>184</v>
      </c>
      <c r="B62" s="3" t="str">
        <f>VLOOKUP(A62,BRUT!I$2:M$151,2,FALSE)</f>
        <v>CEGEE</v>
      </c>
      <c r="C62" s="3">
        <f>VLOOKUP(A62,BRUT!I$2:M$151,5,FALSE)</f>
        <v>29</v>
      </c>
      <c r="D62" s="52"/>
    </row>
    <row r="63" spans="1:4">
      <c r="A63" s="4" t="s">
        <v>238</v>
      </c>
      <c r="B63" s="3" t="str">
        <f>VLOOKUP(A63,BRUT!I$2:M$151,2,FALSE)</f>
        <v>CEHDF</v>
      </c>
      <c r="C63" s="3">
        <f>VLOOKUP(A63,BRUT!I$2:M$151,5,FALSE)</f>
        <v>23</v>
      </c>
      <c r="D63" s="52" cm="1">
        <f t="array" ref="D63">SUMPRODUCT(LARGE((C63:C71),{1;2;3}))</f>
        <v>71</v>
      </c>
    </row>
    <row r="64" spans="1:4">
      <c r="A64" s="4" t="s">
        <v>143</v>
      </c>
      <c r="B64" s="3" t="str">
        <f>VLOOKUP(A64,BRUT!I$2:M$151,2,FALSE)</f>
        <v>CEHDF</v>
      </c>
      <c r="C64" s="3">
        <f>VLOOKUP(A64,BRUT!I$2:M$151,5,FALSE)</f>
        <v>22</v>
      </c>
      <c r="D64" s="52"/>
    </row>
    <row r="65" spans="1:4">
      <c r="A65" s="3" t="s">
        <v>194</v>
      </c>
      <c r="B65" s="3" t="str">
        <f>VLOOKUP(A65,BRUT!I$2:M$151,2,FALSE)</f>
        <v>CEHDF</v>
      </c>
      <c r="C65" s="3">
        <f>VLOOKUP(A65,BRUT!I$2:M$151,5,FALSE)</f>
        <v>24</v>
      </c>
      <c r="D65" s="52"/>
    </row>
    <row r="66" spans="1:4">
      <c r="A66" s="4" t="s">
        <v>153</v>
      </c>
      <c r="B66" s="3" t="str">
        <f>VLOOKUP(A66,BRUT!I$2:M$151,2,FALSE)</f>
        <v>CEHDF</v>
      </c>
      <c r="C66" s="3">
        <f>VLOOKUP(A66,BRUT!I$2:M$151,5,FALSE)</f>
        <v>14</v>
      </c>
      <c r="D66" s="52"/>
    </row>
    <row r="67" spans="1:4">
      <c r="A67" s="4" t="s">
        <v>159</v>
      </c>
      <c r="B67" s="3" t="str">
        <f>VLOOKUP(A67,BRUT!I$2:M$151,2,FALSE)</f>
        <v>CEHDF</v>
      </c>
      <c r="C67" s="3">
        <f>VLOOKUP(A67,BRUT!I$2:M$151,5,FALSE)</f>
        <v>12</v>
      </c>
      <c r="D67" s="52"/>
    </row>
    <row r="68" spans="1:4">
      <c r="A68" s="3" t="s">
        <v>208</v>
      </c>
      <c r="B68" s="3" t="str">
        <f>VLOOKUP(A68,BRUT!I$2:M$151,2,FALSE)</f>
        <v>CEHDF</v>
      </c>
      <c r="C68" s="3">
        <f>VLOOKUP(A68,BRUT!I$2:M$151,5,FALSE)</f>
        <v>7</v>
      </c>
      <c r="D68" s="52"/>
    </row>
    <row r="69" spans="1:4">
      <c r="A69" s="2" t="s">
        <v>111</v>
      </c>
      <c r="B69" s="3" t="str">
        <f>VLOOKUP(A69,BRUT!I$2:M$151,2,FALSE)</f>
        <v>CEHDF</v>
      </c>
      <c r="C69" s="3">
        <f>VLOOKUP(A69,BRUT!I$2:M$151,5,FALSE)</f>
        <v>24</v>
      </c>
      <c r="D69" s="52"/>
    </row>
    <row r="70" spans="1:4">
      <c r="A70" s="4" t="s">
        <v>181</v>
      </c>
      <c r="B70" s="3" t="str">
        <f>VLOOKUP(A70,BRUT!I$2:M$151,2,FALSE)</f>
        <v>CEHDF</v>
      </c>
      <c r="C70" s="3">
        <f>VLOOKUP(A70,BRUT!I$2:M$151,5,FALSE)</f>
        <v>16</v>
      </c>
      <c r="D70" s="52"/>
    </row>
    <row r="71" spans="1:4">
      <c r="A71" s="3" t="s">
        <v>222</v>
      </c>
      <c r="B71" s="3" t="str">
        <f>VLOOKUP(A71,BRUT!I$2:M$151,2,FALSE)</f>
        <v>CEHDF</v>
      </c>
      <c r="C71" s="3">
        <f>VLOOKUP(A71,BRUT!I$2:M$151,5,FALSE)</f>
        <v>14</v>
      </c>
      <c r="D71" s="52"/>
    </row>
    <row r="72" spans="1:4">
      <c r="A72" s="4" t="s">
        <v>138</v>
      </c>
      <c r="B72" s="3" t="str">
        <f>VLOOKUP(A72,BRUT!I$2:M$151,2,FALSE)</f>
        <v>CEIDF</v>
      </c>
      <c r="C72" s="3">
        <f>VLOOKUP(A72,BRUT!I$2:M$151,5,FALSE)</f>
        <v>31</v>
      </c>
      <c r="D72" s="52" cm="1">
        <f t="array" ref="D72">SUMPRODUCT(LARGE((C72:C81),{1;2;3}))</f>
        <v>90</v>
      </c>
    </row>
    <row r="73" spans="1:4">
      <c r="A73" s="4" t="s">
        <v>141</v>
      </c>
      <c r="B73" s="3" t="str">
        <f>VLOOKUP(A73,BRUT!I$2:M$151,2,FALSE)</f>
        <v>CEIDF</v>
      </c>
      <c r="C73" s="3">
        <f>VLOOKUP(A73,BRUT!I$2:M$151,5,FALSE)</f>
        <v>29</v>
      </c>
      <c r="D73" s="52"/>
    </row>
    <row r="74" spans="1:4">
      <c r="A74" s="4" t="s">
        <v>142</v>
      </c>
      <c r="B74" s="3" t="str">
        <f>VLOOKUP(A74,BRUT!I$2:M$151,2,FALSE)</f>
        <v>CEIDF</v>
      </c>
      <c r="C74" s="3">
        <f>VLOOKUP(A74,BRUT!I$2:M$151,5,FALSE)</f>
        <v>29</v>
      </c>
      <c r="D74" s="52"/>
    </row>
    <row r="75" spans="1:4">
      <c r="A75" s="3" t="s">
        <v>193</v>
      </c>
      <c r="B75" s="3" t="str">
        <f>VLOOKUP(A75,BRUT!I$2:M$151,2,FALSE)</f>
        <v>CEIDF</v>
      </c>
      <c r="C75" s="3">
        <f>VLOOKUP(A75,BRUT!I$2:M$151,5,FALSE)</f>
        <v>15</v>
      </c>
      <c r="D75" s="52"/>
    </row>
    <row r="76" spans="1:4">
      <c r="A76" s="4" t="s">
        <v>147</v>
      </c>
      <c r="B76" s="3" t="str">
        <f>VLOOKUP(A76,BRUT!I$2:M$151,2,FALSE)</f>
        <v>CEIDF</v>
      </c>
      <c r="C76" s="3">
        <f>VLOOKUP(A76,BRUT!I$2:M$151,5,FALSE)</f>
        <v>30</v>
      </c>
      <c r="D76" s="52"/>
    </row>
    <row r="77" spans="1:4">
      <c r="A77" s="4" t="s">
        <v>155</v>
      </c>
      <c r="B77" s="3" t="str">
        <f>VLOOKUP(A77,BRUT!I$2:M$151,2,FALSE)</f>
        <v>CEIDF</v>
      </c>
      <c r="C77" s="3">
        <f>VLOOKUP(A77,BRUT!I$2:M$151,5,FALSE)</f>
        <v>29</v>
      </c>
      <c r="D77" s="52"/>
    </row>
    <row r="78" spans="1:4">
      <c r="A78" s="3" t="s">
        <v>200</v>
      </c>
      <c r="B78" s="3" t="str">
        <f>VLOOKUP(A78,BRUT!I$2:M$151,2,FALSE)</f>
        <v>CEIDF</v>
      </c>
      <c r="C78" s="3">
        <f>VLOOKUP(A78,BRUT!I$2:M$151,5,FALSE)</f>
        <v>12</v>
      </c>
      <c r="D78" s="52"/>
    </row>
    <row r="79" spans="1:4">
      <c r="A79" s="4" t="s">
        <v>158</v>
      </c>
      <c r="B79" s="3" t="str">
        <f>VLOOKUP(A79,BRUT!I$2:M$151,2,FALSE)</f>
        <v>CEIDF</v>
      </c>
      <c r="C79" s="3">
        <f>VLOOKUP(A79,BRUT!I$2:M$151,5,FALSE)</f>
        <v>10</v>
      </c>
      <c r="D79" s="52"/>
    </row>
    <row r="80" spans="1:4">
      <c r="A80" s="3" t="s">
        <v>209</v>
      </c>
      <c r="B80" s="3" t="str">
        <f>VLOOKUP(A80,BRUT!I$2:M$151,2,FALSE)</f>
        <v>CEIDF</v>
      </c>
      <c r="C80" s="3">
        <f>VLOOKUP(A80,BRUT!I$2:M$151,5,FALSE)</f>
        <v>18</v>
      </c>
      <c r="D80" s="52"/>
    </row>
    <row r="81" spans="1:4">
      <c r="A81" s="3" t="s">
        <v>211</v>
      </c>
      <c r="B81" s="3" t="str">
        <f>VLOOKUP(A81,BRUT!I$2:M$151,2,FALSE)</f>
        <v>CEIDF</v>
      </c>
      <c r="C81" s="3">
        <f>VLOOKUP(A81,BRUT!I$2:M$151,5,FALSE)</f>
        <v>24</v>
      </c>
      <c r="D81" s="52"/>
    </row>
    <row r="82" spans="1:4">
      <c r="A82" s="4" t="s">
        <v>129</v>
      </c>
      <c r="B82" s="3" t="str">
        <f>VLOOKUP(A82,BRUT!I$2:M$151,2,FALSE)</f>
        <v>CELC</v>
      </c>
      <c r="C82" s="3">
        <f>VLOOKUP(A82,BRUT!I$2:M$151,5,FALSE)</f>
        <v>10</v>
      </c>
      <c r="D82" s="52" cm="1">
        <f t="array" ref="D82">SUMPRODUCT(LARGE((C82:C87),{1;2;3}))</f>
        <v>110</v>
      </c>
    </row>
    <row r="83" spans="1:4">
      <c r="A83" s="4" t="s">
        <v>134</v>
      </c>
      <c r="B83" s="3" t="str">
        <f>VLOOKUP(A83,BRUT!I$2:M$151,2,FALSE)</f>
        <v>CELC</v>
      </c>
      <c r="C83" s="3">
        <f>VLOOKUP(A83,BRUT!I$2:M$151,5,FALSE)</f>
        <v>30</v>
      </c>
      <c r="D83" s="52"/>
    </row>
    <row r="84" spans="1:4">
      <c r="A84" s="4" t="s">
        <v>135</v>
      </c>
      <c r="B84" s="3" t="str">
        <f>VLOOKUP(A84,BRUT!I$2:M$151,2,FALSE)</f>
        <v>CELC</v>
      </c>
      <c r="C84" s="3">
        <f>VLOOKUP(A84,BRUT!I$2:M$151,5,FALSE)</f>
        <v>26</v>
      </c>
      <c r="D84" s="52"/>
    </row>
    <row r="85" spans="1:4">
      <c r="A85" s="2" t="s">
        <v>87</v>
      </c>
      <c r="B85" s="3" t="str">
        <f>VLOOKUP(A85,BRUT!I$2:M$151,2,FALSE)</f>
        <v>CELC</v>
      </c>
      <c r="C85" s="3">
        <f>VLOOKUP(A85,BRUT!I$2:M$151,5,FALSE)</f>
        <v>40</v>
      </c>
      <c r="D85" s="52"/>
    </row>
    <row r="86" spans="1:4">
      <c r="A86" s="2" t="s">
        <v>101</v>
      </c>
      <c r="B86" s="3" t="str">
        <f>VLOOKUP(A86,BRUT!I$2:M$151,2,FALSE)</f>
        <v>CELC</v>
      </c>
      <c r="C86" s="3">
        <f>VLOOKUP(A86,BRUT!I$2:M$151,5,FALSE)</f>
        <v>40</v>
      </c>
      <c r="D86" s="52"/>
    </row>
    <row r="87" spans="1:4">
      <c r="A87" s="3" t="s">
        <v>210</v>
      </c>
      <c r="B87" s="3" t="str">
        <f>VLOOKUP(A87,BRUT!I$2:M$151,2,FALSE)</f>
        <v>CELC</v>
      </c>
      <c r="C87" s="3">
        <f>VLOOKUP(A87,BRUT!I$2:M$151,5,FALSE)</f>
        <v>27</v>
      </c>
      <c r="D87" s="52"/>
    </row>
    <row r="88" spans="1:4">
      <c r="A88" s="2"/>
      <c r="D88" s="52" cm="1">
        <f t="array" ref="D88">SUMPRODUCT(LARGE((C88:C92),{1;2;3}))</f>
        <v>71</v>
      </c>
    </row>
    <row r="89" spans="1:4">
      <c r="A89" s="3" t="s">
        <v>213</v>
      </c>
      <c r="B89" s="3" t="str">
        <f>VLOOKUP(A89,BRUT!I$2:M$151,2,FALSE)</f>
        <v>CELR</v>
      </c>
      <c r="C89" s="3">
        <f>VLOOKUP(A89,BRUT!I$2:M$151,5,FALSE)</f>
        <v>4</v>
      </c>
      <c r="D89" s="52"/>
    </row>
    <row r="90" spans="1:4">
      <c r="A90" s="4" t="s">
        <v>179</v>
      </c>
      <c r="B90" s="3" t="str">
        <f>VLOOKUP(A90,BRUT!I$2:M$151,2,FALSE)</f>
        <v>CELR</v>
      </c>
      <c r="C90" s="3">
        <f>VLOOKUP(A90,BRUT!I$2:M$151,5,FALSE)</f>
        <v>10</v>
      </c>
      <c r="D90" s="52"/>
    </row>
    <row r="91" spans="1:4">
      <c r="A91" s="4" t="s">
        <v>180</v>
      </c>
      <c r="B91" s="3" t="str">
        <f>VLOOKUP(A91,BRUT!I$2:M$151,2,FALSE)</f>
        <v>CELR</v>
      </c>
      <c r="C91" s="3">
        <f>VLOOKUP(A91,BRUT!I$2:M$151,5,FALSE)</f>
        <v>28</v>
      </c>
      <c r="D91" s="52"/>
    </row>
    <row r="92" spans="1:4">
      <c r="A92" s="2" t="s">
        <v>113</v>
      </c>
      <c r="B92" s="3" t="str">
        <f>VLOOKUP(A92,BRUT!I$2:M$151,2,FALSE)</f>
        <v>CELR</v>
      </c>
      <c r="C92" s="3">
        <f>VLOOKUP(A92,BRUT!I$2:M$151,5,FALSE)</f>
        <v>33</v>
      </c>
      <c r="D92" s="52"/>
    </row>
    <row r="93" spans="1:4">
      <c r="A93" s="2" t="s">
        <v>97</v>
      </c>
      <c r="B93" s="3" t="str">
        <f>VLOOKUP(A93,BRUT!I$2:M$151,2,FALSE)</f>
        <v>CEMP</v>
      </c>
      <c r="C93" s="3">
        <f>VLOOKUP(A93,BRUT!I$2:M$151,5,FALSE)</f>
        <v>32</v>
      </c>
      <c r="D93" s="17">
        <f>C93</f>
        <v>32</v>
      </c>
    </row>
    <row r="94" spans="1:4">
      <c r="A94" s="4" t="s">
        <v>128</v>
      </c>
      <c r="B94" s="3" t="str">
        <f>VLOOKUP(A94,BRUT!I$2:M$151,2,FALSE)</f>
        <v>CEN</v>
      </c>
      <c r="C94" s="3">
        <f>VLOOKUP(A94,BRUT!I$2:M$151,5,FALSE)</f>
        <v>25</v>
      </c>
      <c r="D94" s="52" cm="1">
        <f t="array" ref="D94">SUMPRODUCT(LARGE((C94:C98),{1;2;3}))</f>
        <v>98</v>
      </c>
    </row>
    <row r="95" spans="1:4">
      <c r="A95" s="4" t="s">
        <v>140</v>
      </c>
      <c r="B95" s="3" t="str">
        <f>VLOOKUP(A95,BRUT!I$2:M$151,2,FALSE)</f>
        <v>CEN</v>
      </c>
      <c r="C95" s="3">
        <f>VLOOKUP(A95,BRUT!I$2:M$151,5,FALSE)</f>
        <v>26</v>
      </c>
      <c r="D95" s="52"/>
    </row>
    <row r="96" spans="1:4">
      <c r="A96" s="4" t="s">
        <v>161</v>
      </c>
      <c r="B96" s="3" t="str">
        <f>VLOOKUP(A96,BRUT!I$2:M$151,2,FALSE)</f>
        <v>CEN</v>
      </c>
      <c r="C96" s="3">
        <f>VLOOKUP(A96,BRUT!I$2:M$151,5,FALSE)</f>
        <v>37</v>
      </c>
      <c r="D96" s="52"/>
    </row>
    <row r="97" spans="1:4">
      <c r="A97" s="2" t="s">
        <v>102</v>
      </c>
      <c r="B97" s="3" t="str">
        <f>VLOOKUP(A97,BRUT!I$2:M$151,2,FALSE)</f>
        <v>CEN</v>
      </c>
      <c r="C97" s="3">
        <f>VLOOKUP(A97,BRUT!I$2:M$151,5,FALSE)</f>
        <v>35</v>
      </c>
      <c r="D97" s="52"/>
    </row>
    <row r="98" spans="1:4">
      <c r="A98" s="4" t="s">
        <v>172</v>
      </c>
      <c r="B98" s="3" t="str">
        <f>VLOOKUP(A98,BRUT!I$2:M$151,2,FALSE)</f>
        <v>CEN</v>
      </c>
      <c r="C98" s="3">
        <f>VLOOKUP(A98,BRUT!I$2:M$151,5,FALSE)</f>
        <v>13</v>
      </c>
      <c r="D98" s="52"/>
    </row>
    <row r="99" spans="1:4">
      <c r="A99" s="2" t="s">
        <v>103</v>
      </c>
      <c r="B99" s="3" t="str">
        <f>VLOOKUP(A99,BRUT!I$2:M$151,2,FALSE)</f>
        <v>CEPAC</v>
      </c>
      <c r="C99" s="3">
        <f>VLOOKUP(A99,BRUT!I$2:M$151,5,FALSE)</f>
        <v>56</v>
      </c>
      <c r="D99" s="17">
        <f>C99</f>
        <v>56</v>
      </c>
    </row>
    <row r="100" spans="1:4">
      <c r="A100" s="2" t="s">
        <v>110</v>
      </c>
      <c r="B100" s="3" t="str">
        <f>VLOOKUP(A100,BRUT!I$2:M$151,2,FALSE)</f>
        <v>CEPAL</v>
      </c>
      <c r="C100" s="3">
        <f>VLOOKUP(A100,BRUT!I$2:M$151,5,FALSE)</f>
        <v>36</v>
      </c>
      <c r="D100" s="17">
        <f>C100</f>
        <v>36</v>
      </c>
    </row>
    <row r="101" spans="1:4">
      <c r="A101" s="4" t="s">
        <v>132</v>
      </c>
      <c r="B101" s="3" t="str">
        <f>VLOOKUP(A101,BRUT!I$2:M$151,2,FALSE)</f>
        <v>Natixis</v>
      </c>
      <c r="C101" s="3">
        <f>VLOOKUP(A101,BRUT!I$2:M$151,5,FALSE)</f>
        <v>27</v>
      </c>
      <c r="D101" s="52" cm="1">
        <f t="array" ref="D101">SUMPRODUCT(LARGE((C101:C111),{1;2;3}))</f>
        <v>109</v>
      </c>
    </row>
    <row r="102" spans="1:4">
      <c r="A102" s="3" t="s">
        <v>189</v>
      </c>
      <c r="B102" s="3" t="str">
        <f>VLOOKUP(A102,BRUT!I$2:M$151,2,FALSE)</f>
        <v>Natixis</v>
      </c>
      <c r="C102" s="3">
        <f>VLOOKUP(A102,BRUT!I$2:M$151,5,FALSE)</f>
        <v>31</v>
      </c>
      <c r="D102" s="52"/>
    </row>
    <row r="103" spans="1:4">
      <c r="A103" s="4" t="s">
        <v>144</v>
      </c>
      <c r="B103" s="3" t="str">
        <f>VLOOKUP(A103,BRUT!I$2:M$151,2,FALSE)</f>
        <v>Natixis</v>
      </c>
      <c r="C103" s="3">
        <f>VLOOKUP(A103,BRUT!I$2:M$151,5,FALSE)</f>
        <v>29</v>
      </c>
      <c r="D103" s="52"/>
    </row>
    <row r="104" spans="1:4">
      <c r="A104" s="4" t="s">
        <v>145</v>
      </c>
      <c r="B104" s="3" t="str">
        <f>VLOOKUP(A104,BRUT!I$2:M$151,2,FALSE)</f>
        <v>Natixis</v>
      </c>
      <c r="C104" s="3">
        <f>VLOOKUP(A104,BRUT!I$2:M$151,5,FALSE)</f>
        <v>23</v>
      </c>
      <c r="D104" s="52"/>
    </row>
    <row r="105" spans="1:4">
      <c r="A105" s="3" t="s">
        <v>196</v>
      </c>
      <c r="B105" s="3" t="str">
        <f>VLOOKUP(A105,BRUT!I$2:M$151,2,FALSE)</f>
        <v>Natixis</v>
      </c>
      <c r="C105" s="3">
        <f>VLOOKUP(A105,BRUT!I$2:M$151,5,FALSE)</f>
        <v>28</v>
      </c>
      <c r="D105" s="52"/>
    </row>
    <row r="106" spans="1:4">
      <c r="A106" s="3" t="s">
        <v>203</v>
      </c>
      <c r="B106" s="3" t="str">
        <f>VLOOKUP(A106,BRUT!I$2:M$151,2,FALSE)</f>
        <v>Natixis</v>
      </c>
      <c r="C106" s="3">
        <f>VLOOKUP(A106,BRUT!I$2:M$151,5,FALSE)</f>
        <v>24</v>
      </c>
      <c r="D106" s="52"/>
    </row>
    <row r="107" spans="1:4">
      <c r="A107" s="2" t="s">
        <v>48</v>
      </c>
      <c r="B107" s="3" t="str">
        <f>VLOOKUP(A107,BRUT!I$2:M$151,2,FALSE)</f>
        <v>Natixis</v>
      </c>
      <c r="C107" s="3">
        <f>VLOOKUP(A107,BRUT!I$2:M$151,5,FALSE)</f>
        <v>36</v>
      </c>
      <c r="D107" s="52"/>
    </row>
    <row r="108" spans="1:4">
      <c r="A108" s="2" t="s">
        <v>50</v>
      </c>
      <c r="B108" s="3" t="str">
        <f>VLOOKUP(A108,BRUT!I$2:M$151,2,FALSE)</f>
        <v>Natixis</v>
      </c>
      <c r="C108" s="3">
        <f>VLOOKUP(A108,BRUT!I$2:M$151,5,FALSE)</f>
        <v>42</v>
      </c>
      <c r="D108" s="52"/>
    </row>
    <row r="109" spans="1:4">
      <c r="A109" s="3" t="s">
        <v>217</v>
      </c>
      <c r="B109" s="3" t="str">
        <f>VLOOKUP(A109,BRUT!I$2:M$151,2,FALSE)</f>
        <v>Natixis</v>
      </c>
      <c r="C109" s="3">
        <f>VLOOKUP(A109,BRUT!I$2:M$151,5,FALSE)</f>
        <v>24</v>
      </c>
      <c r="D109" s="52"/>
    </row>
    <row r="110" spans="1:4">
      <c r="A110" s="3" t="s">
        <v>218</v>
      </c>
      <c r="B110" s="3" t="str">
        <f>VLOOKUP(A110,BRUT!I$2:M$151,2,FALSE)</f>
        <v>Natixis</v>
      </c>
      <c r="C110" s="3">
        <f>VLOOKUP(A110,BRUT!I$2:M$151,5,FALSE)</f>
        <v>10</v>
      </c>
      <c r="D110" s="52"/>
    </row>
    <row r="111" spans="1:4">
      <c r="A111" s="4" t="s">
        <v>182</v>
      </c>
      <c r="B111" s="3" t="str">
        <f>VLOOKUP(A111,BRUT!I$2:M$151,2,FALSE)</f>
        <v>Natixis</v>
      </c>
      <c r="C111" s="3">
        <f>VLOOKUP(A111,BRUT!I$2:M$151,5,FALSE)</f>
        <v>20</v>
      </c>
      <c r="D111" s="52"/>
    </row>
    <row r="112" spans="1:4">
      <c r="A112" s="3" t="s">
        <v>187</v>
      </c>
      <c r="B112" s="3" t="str">
        <f>VLOOKUP(A112,BRUT!I$2:M$151,2,FALSE)</f>
        <v>palatine</v>
      </c>
      <c r="C112" s="3">
        <f>VLOOKUP(A112,BRUT!I$2:M$151,5,FALSE)</f>
        <v>11</v>
      </c>
      <c r="D112" s="52" cm="1">
        <f t="array" ref="D112">SUMPRODUCT(LARGE((C112:C117),{1;2;3}))</f>
        <v>124</v>
      </c>
    </row>
    <row r="113" spans="1:5">
      <c r="A113" s="2" t="s">
        <v>85</v>
      </c>
      <c r="B113" s="3" t="str">
        <f>VLOOKUP(A113,BRUT!I$2:M$151,2,FALSE)</f>
        <v>palatine</v>
      </c>
      <c r="C113" s="3">
        <f>VLOOKUP(A113,BRUT!I$2:M$151,5,FALSE)</f>
        <v>63</v>
      </c>
      <c r="D113" s="52"/>
    </row>
    <row r="114" spans="1:5">
      <c r="A114" s="4" t="s">
        <v>146</v>
      </c>
      <c r="B114" s="3" t="str">
        <f>VLOOKUP(A114,BRUT!I$2:M$151,2,FALSE)</f>
        <v>palatine</v>
      </c>
      <c r="C114" s="3">
        <f>VLOOKUP(A114,BRUT!I$2:M$151,5,FALSE)</f>
        <v>30</v>
      </c>
      <c r="D114" s="52"/>
      <c r="E114" s="3" t="s">
        <v>301</v>
      </c>
    </row>
    <row r="115" spans="1:5">
      <c r="A115" s="2" t="s">
        <v>93</v>
      </c>
      <c r="B115" s="3" t="str">
        <f>VLOOKUP(A115,BRUT!I$2:M$151,2,FALSE)</f>
        <v>palatine</v>
      </c>
      <c r="C115" s="3">
        <f>VLOOKUP(A115,BRUT!I$2:M$151,5,FALSE)</f>
        <v>28</v>
      </c>
      <c r="D115" s="52"/>
    </row>
    <row r="116" spans="1:5">
      <c r="A116" s="4" t="s">
        <v>169</v>
      </c>
      <c r="B116" s="3" t="str">
        <f>VLOOKUP(A116,BRUT!I$2:M$151,2,FALSE)</f>
        <v>palatine</v>
      </c>
      <c r="C116" s="3">
        <f>VLOOKUP(A116,BRUT!I$2:M$151,5,FALSE)</f>
        <v>26</v>
      </c>
      <c r="D116" s="52"/>
    </row>
    <row r="117" spans="1:5">
      <c r="A117" s="4" t="s">
        <v>178</v>
      </c>
      <c r="B117" s="3" t="str">
        <f>VLOOKUP(A117,BRUT!I$2:M$151,2,FALSE)</f>
        <v>palatine</v>
      </c>
      <c r="C117" s="3">
        <f>VLOOKUP(A117,BRUT!I$2:M$151,5,FALSE)</f>
        <v>31</v>
      </c>
      <c r="D117" s="52"/>
    </row>
    <row r="118" spans="1:5">
      <c r="A118" s="2"/>
    </row>
    <row r="119" spans="1:5">
      <c r="A119" s="4"/>
    </row>
    <row r="120" spans="1:5">
      <c r="A120" s="16"/>
    </row>
    <row r="121" spans="1:5">
      <c r="A121" s="4"/>
    </row>
    <row r="122" spans="1:5">
      <c r="A122" s="4"/>
    </row>
    <row r="125" spans="1:5">
      <c r="A125" s="4"/>
    </row>
  </sheetData>
  <sortState xmlns:xlrd2="http://schemas.microsoft.com/office/spreadsheetml/2017/richdata2" ref="A2:C127">
    <sortCondition ref="B2:B127"/>
    <sortCondition ref="A2:A127"/>
  </sortState>
  <mergeCells count="20">
    <mergeCell ref="D2:D10"/>
    <mergeCell ref="D28:D29"/>
    <mergeCell ref="D30:D33"/>
    <mergeCell ref="D39:D45"/>
    <mergeCell ref="D54:D62"/>
    <mergeCell ref="D19:D23"/>
    <mergeCell ref="D24:D27"/>
    <mergeCell ref="D11:D14"/>
    <mergeCell ref="D15:D18"/>
    <mergeCell ref="D36:D37"/>
    <mergeCell ref="D46:D47"/>
    <mergeCell ref="D48:D51"/>
    <mergeCell ref="D52:D53"/>
    <mergeCell ref="D94:D98"/>
    <mergeCell ref="D101:D111"/>
    <mergeCell ref="D112:D117"/>
    <mergeCell ref="D63:D71"/>
    <mergeCell ref="D72:D81"/>
    <mergeCell ref="D82:D87"/>
    <mergeCell ref="D88:D9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574D-D03E-4254-9EE3-36369B877DB5}">
  <dimension ref="A1:E127"/>
  <sheetViews>
    <sheetView topLeftCell="A61" zoomScale="85" zoomScaleNormal="85" workbookViewId="0">
      <selection activeCell="E67" sqref="E67"/>
    </sheetView>
  </sheetViews>
  <sheetFormatPr baseColWidth="10" defaultRowHeight="15"/>
  <cols>
    <col min="1" max="1" width="29.140625" style="3" customWidth="1"/>
    <col min="2" max="2" width="22.7109375" customWidth="1"/>
    <col min="4" max="4" width="18.7109375" style="18" customWidth="1"/>
  </cols>
  <sheetData>
    <row r="1" spans="1:4">
      <c r="A1" s="15" t="s">
        <v>248</v>
      </c>
      <c r="B1" t="s">
        <v>255</v>
      </c>
      <c r="C1" t="s">
        <v>227</v>
      </c>
      <c r="D1" s="17" t="s">
        <v>249</v>
      </c>
    </row>
    <row r="2" spans="1:4">
      <c r="A2" s="4" t="s">
        <v>164</v>
      </c>
      <c r="B2" s="3" t="str">
        <f>VLOOKUP(A2,NET!I$2:M$150,2,FALSE)</f>
        <v>BPACA</v>
      </c>
      <c r="C2" s="3">
        <f>VLOOKUP(A2,NET!I$2:M$150,5,FALSE)</f>
        <v>70</v>
      </c>
      <c r="D2" s="52" cm="1">
        <f t="array" ref="D2">SUMPRODUCT(LARGE((C2:C10),{1;2;3}))</f>
        <v>206</v>
      </c>
    </row>
    <row r="3" spans="1:4">
      <c r="A3" s="2" t="s">
        <v>81</v>
      </c>
      <c r="B3" s="3" t="str">
        <f>VLOOKUP(A3,NET!I$2:M$150,2,FALSE)</f>
        <v>BPALC</v>
      </c>
      <c r="C3" s="3">
        <f>VLOOKUP(A3,NET!I$2:M$150,5,FALSE)</f>
        <v>51</v>
      </c>
      <c r="D3" s="52"/>
    </row>
    <row r="4" spans="1:4">
      <c r="A4" s="3" t="s">
        <v>191</v>
      </c>
      <c r="B4" s="3" t="str">
        <f>VLOOKUP(A4,NET!I$2:M$150,2,FALSE)</f>
        <v>BPALC</v>
      </c>
      <c r="C4" s="3">
        <f>VLOOKUP(A4,NET!I$2:M$150,5,FALSE)</f>
        <v>56</v>
      </c>
      <c r="D4" s="52"/>
    </row>
    <row r="5" spans="1:4">
      <c r="A5" s="2" t="s">
        <v>46</v>
      </c>
      <c r="B5" s="3" t="str">
        <f>VLOOKUP(A5,NET!I$2:M$150,2,FALSE)</f>
        <v>BPALC</v>
      </c>
      <c r="C5" s="3">
        <f>VLOOKUP(A5,NET!I$2:M$150,5,FALSE)</f>
        <v>52</v>
      </c>
      <c r="D5" s="52"/>
    </row>
    <row r="6" spans="1:4">
      <c r="A6" s="4" t="s">
        <v>163</v>
      </c>
      <c r="B6" s="3" t="str">
        <f>VLOOKUP(A6,NET!I$2:M$150,2,FALSE)</f>
        <v>BPALC</v>
      </c>
      <c r="C6" s="3">
        <f>VLOOKUP(A6,NET!I$2:M$150,5,FALSE)</f>
        <v>54</v>
      </c>
      <c r="D6" s="52"/>
    </row>
    <row r="7" spans="1:4">
      <c r="A7" s="4" t="s">
        <v>168</v>
      </c>
      <c r="B7" s="3" t="str">
        <f>VLOOKUP(A7,NET!I$2:M$150,2,FALSE)</f>
        <v>BPALC</v>
      </c>
      <c r="C7" s="3">
        <f>VLOOKUP(A7,NET!I$2:M$150,5,FALSE)</f>
        <v>34</v>
      </c>
      <c r="D7" s="52"/>
    </row>
    <row r="8" spans="1:4">
      <c r="A8" s="2" t="s">
        <v>107</v>
      </c>
      <c r="B8" s="3" t="str">
        <f>VLOOKUP(A8,NET!I$2:M$150,2,FALSE)</f>
        <v>BPALC</v>
      </c>
      <c r="C8" s="3">
        <f>VLOOKUP(A8,NET!I$2:M$150,5,FALSE)</f>
        <v>70</v>
      </c>
      <c r="D8" s="52"/>
    </row>
    <row r="9" spans="1:4">
      <c r="A9" s="4" t="s">
        <v>177</v>
      </c>
      <c r="B9" s="3" t="str">
        <f>VLOOKUP(A9,NET!I$2:M$150,2,FALSE)</f>
        <v>BPALC</v>
      </c>
      <c r="C9" s="3">
        <f>VLOOKUP(A9,NET!I$2:M$150,5,FALSE)</f>
        <v>61</v>
      </c>
      <c r="D9" s="52"/>
    </row>
    <row r="10" spans="1:4">
      <c r="A10" s="4" t="s">
        <v>183</v>
      </c>
      <c r="B10" s="3" t="str">
        <f>VLOOKUP(A10,NET!I$2:M$150,2,FALSE)</f>
        <v>BPALC</v>
      </c>
      <c r="C10" s="3">
        <f>VLOOKUP(A10,NET!I$2:M$150,5,FALSE)</f>
        <v>66</v>
      </c>
      <c r="D10" s="52"/>
    </row>
    <row r="11" spans="1:4">
      <c r="A11" s="2" t="s">
        <v>80</v>
      </c>
      <c r="B11" s="3" t="str">
        <f>VLOOKUP(A11,NET!I$2:M$150,2,FALSE)</f>
        <v>BPBFC</v>
      </c>
      <c r="C11" s="3">
        <f>VLOOKUP(A11,NET!I$2:M$150,5,FALSE)</f>
        <v>50</v>
      </c>
      <c r="D11" s="52" cm="1">
        <f t="array" ref="D11">SUMPRODUCT(LARGE((C11:C14),{1;2;3}))</f>
        <v>168</v>
      </c>
    </row>
    <row r="12" spans="1:4">
      <c r="A12" s="2" t="s">
        <v>90</v>
      </c>
      <c r="B12" s="3" t="str">
        <f>VLOOKUP(A12,NET!I$2:M$150,2,FALSE)</f>
        <v>BPBFC</v>
      </c>
      <c r="C12" s="3">
        <f>VLOOKUP(A12,NET!I$2:M$150,5,FALSE)</f>
        <v>57</v>
      </c>
      <c r="D12" s="52"/>
    </row>
    <row r="13" spans="1:4">
      <c r="A13" s="2" t="s">
        <v>106</v>
      </c>
      <c r="B13" s="3" t="str">
        <f>VLOOKUP(A13,NET!I$2:M$150,2,FALSE)</f>
        <v>BPBFC</v>
      </c>
      <c r="C13" s="3">
        <f>VLOOKUP(A13,NET!I$2:M$150,5,FALSE)</f>
        <v>59</v>
      </c>
      <c r="D13" s="52"/>
    </row>
    <row r="14" spans="1:4">
      <c r="A14" s="4" t="s">
        <v>173</v>
      </c>
      <c r="B14" s="3" t="str">
        <f>VLOOKUP(A14,NET!I$2:M$150,2,FALSE)</f>
        <v>BPBFC</v>
      </c>
      <c r="C14" s="3">
        <f>VLOOKUP(A14,NET!I$2:M$150,5,FALSE)</f>
        <v>52</v>
      </c>
      <c r="D14" s="52"/>
    </row>
    <row r="15" spans="1:4">
      <c r="A15" s="2" t="s">
        <v>82</v>
      </c>
      <c r="B15" s="3" t="str">
        <f>VLOOKUP(A15,NET!I$2:M$150,2,FALSE)</f>
        <v>BPCE  SI</v>
      </c>
      <c r="C15" s="3">
        <f>VLOOKUP(A15,NET!I$2:M$150,5,FALSE)</f>
        <v>64</v>
      </c>
      <c r="D15" s="52" cm="1">
        <f t="array" ref="D15">SUMPRODUCT(LARGE((C15:C18),{1;2;3}))</f>
        <v>211</v>
      </c>
    </row>
    <row r="16" spans="1:4">
      <c r="A16" s="3" t="s">
        <v>199</v>
      </c>
      <c r="B16" s="3" t="str">
        <f>VLOOKUP(A16,NET!I$2:M$150,2,FALSE)</f>
        <v>BPCE  SI</v>
      </c>
      <c r="C16" s="3">
        <f>VLOOKUP(A16,NET!I$2:M$150,5,FALSE)</f>
        <v>69</v>
      </c>
      <c r="D16" s="52"/>
    </row>
    <row r="17" spans="1:4">
      <c r="A17" s="2" t="s">
        <v>95</v>
      </c>
      <c r="B17" s="3" t="str">
        <f>VLOOKUP(A17,NET!I$2:M$150,2,FALSE)</f>
        <v>BPCE  SI</v>
      </c>
      <c r="C17" s="3">
        <f>VLOOKUP(A17,NET!I$2:M$150,5,FALSE)</f>
        <v>78</v>
      </c>
      <c r="D17" s="52"/>
    </row>
    <row r="18" spans="1:4">
      <c r="A18" s="2" t="s">
        <v>112</v>
      </c>
      <c r="B18" s="3" t="str">
        <f>VLOOKUP(A18,NET!I$2:M$150,2,FALSE)</f>
        <v>BPCE  SI</v>
      </c>
      <c r="C18" s="3">
        <f>VLOOKUP(A18,NET!I$2:M$150,5,FALSE)</f>
        <v>57</v>
      </c>
      <c r="D18" s="52"/>
    </row>
    <row r="19" spans="1:4">
      <c r="A19" s="3" t="s">
        <v>190</v>
      </c>
      <c r="B19" s="3" t="str">
        <f>VLOOKUP(A19,NET!I$2:M$150,2,FALSE)</f>
        <v>BPCE IT</v>
      </c>
      <c r="C19" s="3">
        <f>VLOOKUP(A19,NET!I$2:M$150,5,FALSE)</f>
        <v>45</v>
      </c>
      <c r="D19" s="52" cm="1">
        <f t="array" ref="D19">SUMPRODUCT(LARGE((C19:C23),{1;2;3}))</f>
        <v>169</v>
      </c>
    </row>
    <row r="20" spans="1:4">
      <c r="A20" s="3" t="s">
        <v>192</v>
      </c>
      <c r="B20" s="3" t="str">
        <f>VLOOKUP(A20,NET!I$2:M$150,2,FALSE)</f>
        <v>BPCE IT</v>
      </c>
      <c r="C20" s="3">
        <f>VLOOKUP(A20,NET!I$2:M$150,5,FALSE)</f>
        <v>71</v>
      </c>
      <c r="D20" s="52"/>
    </row>
    <row r="21" spans="1:4">
      <c r="A21" s="2" t="s">
        <v>89</v>
      </c>
      <c r="B21" s="3" t="str">
        <f>VLOOKUP(A21,NET!I$2:M$150,2,FALSE)</f>
        <v>BPCE IT</v>
      </c>
      <c r="C21" s="3">
        <f>VLOOKUP(A21,NET!I$2:M$150,5,FALSE)</f>
        <v>38</v>
      </c>
      <c r="D21" s="52"/>
    </row>
    <row r="22" spans="1:4">
      <c r="A22" s="3" t="s">
        <v>197</v>
      </c>
      <c r="B22" s="3" t="str">
        <f>VLOOKUP(A22,NET!I$2:M$150,2,FALSE)</f>
        <v>BPCE IT</v>
      </c>
      <c r="C22" s="3">
        <f>VLOOKUP(A22,NET!I$2:M$150,5,FALSE)</f>
        <v>31</v>
      </c>
      <c r="D22" s="52"/>
    </row>
    <row r="23" spans="1:4">
      <c r="A23" s="3" t="s">
        <v>198</v>
      </c>
      <c r="B23" s="3" t="str">
        <f>VLOOKUP(A23,NET!I$2:M$150,2,FALSE)</f>
        <v>BPCE IT</v>
      </c>
      <c r="C23" s="3">
        <f>VLOOKUP(A23,NET!I$2:M$150,5,FALSE)</f>
        <v>53</v>
      </c>
      <c r="D23" s="52"/>
    </row>
    <row r="24" spans="1:4">
      <c r="A24" s="4" t="s">
        <v>139</v>
      </c>
      <c r="B24" s="3" t="str">
        <f>VLOOKUP(A24,NET!I$2:M$150,2,FALSE)</f>
        <v>BPCE SA</v>
      </c>
      <c r="C24" s="3">
        <f>VLOOKUP(A24,NET!I$2:M$150,5,FALSE)</f>
        <v>62</v>
      </c>
      <c r="D24" s="52" cm="1">
        <f t="array" ref="D24">SUMPRODUCT(LARGE((C24:C27),{1;2;3}))</f>
        <v>186</v>
      </c>
    </row>
    <row r="25" spans="1:4">
      <c r="A25" s="4" t="s">
        <v>150</v>
      </c>
      <c r="B25" s="3" t="str">
        <f>VLOOKUP(A25,NET!I$2:M$150,2,FALSE)</f>
        <v>BPCE SA</v>
      </c>
      <c r="C25" s="3">
        <f>VLOOKUP(A25,NET!I$2:M$150,5,FALSE)</f>
        <v>62</v>
      </c>
      <c r="D25" s="52"/>
    </row>
    <row r="26" spans="1:4">
      <c r="A26" s="3" t="s">
        <v>215</v>
      </c>
      <c r="B26" s="3" t="str">
        <f>VLOOKUP(A26,NET!I$2:M$150,2,FALSE)</f>
        <v>BPCE SA</v>
      </c>
      <c r="C26" s="3">
        <f>VLOOKUP(A26,NET!I$2:M$150,5,FALSE)</f>
        <v>62</v>
      </c>
      <c r="D26" s="52"/>
    </row>
    <row r="27" spans="1:4">
      <c r="A27" s="3" t="s">
        <v>224</v>
      </c>
      <c r="B27" s="3" t="str">
        <f>VLOOKUP(A27,NET!I$2:M$150,2,FALSE)</f>
        <v>BPCE SA</v>
      </c>
      <c r="C27" s="3">
        <f>VLOOKUP(A27,NET!I$2:M$150,5,FALSE)</f>
        <v>36</v>
      </c>
      <c r="D27" s="52"/>
    </row>
    <row r="28" spans="1:4">
      <c r="A28" s="4" t="s">
        <v>162</v>
      </c>
      <c r="B28" s="3" t="str">
        <f>VLOOKUP(A28,NET!I$2:M$150,2,FALSE)</f>
        <v>BPGO</v>
      </c>
      <c r="C28" s="3">
        <f>VLOOKUP(A28,NET!I$2:M$150,5,FALSE)</f>
        <v>60</v>
      </c>
      <c r="D28" s="52" cm="1">
        <f t="array" ref="D28">SUMPRODUCT(LARGE((C28:C29),{1;2}))</f>
        <v>120</v>
      </c>
    </row>
    <row r="29" spans="1:4">
      <c r="A29" s="3" t="s">
        <v>220</v>
      </c>
      <c r="B29" s="3" t="str">
        <f>VLOOKUP(A29,NET!I$2:M$150,2,FALSE)</f>
        <v>BPGO</v>
      </c>
      <c r="C29" s="3">
        <f>VLOOKUP(A29,NET!I$2:M$150,5,FALSE)</f>
        <v>60</v>
      </c>
      <c r="D29" s="52"/>
    </row>
    <row r="30" spans="1:4">
      <c r="A30" s="4" t="s">
        <v>130</v>
      </c>
      <c r="B30" s="3" t="str">
        <f>VLOOKUP(A30,NET!I$2:M$150,2,FALSE)</f>
        <v>BPOC</v>
      </c>
      <c r="C30" s="3">
        <f>VLOOKUP(A30,NET!I$2:M$150,5,FALSE)</f>
        <v>56</v>
      </c>
      <c r="D30" s="52" cm="1">
        <f t="array" ref="D30">SUMPRODUCT(LARGE((C30:C33),{1;2;3}))</f>
        <v>168</v>
      </c>
    </row>
    <row r="31" spans="1:4">
      <c r="A31" s="4" t="s">
        <v>156</v>
      </c>
      <c r="B31" s="3" t="str">
        <f>VLOOKUP(A31,NET!I$2:M$150,2,FALSE)</f>
        <v>BPOC</v>
      </c>
      <c r="C31" s="3">
        <f>VLOOKUP(A31,NET!I$2:M$150,5,FALSE)</f>
        <v>48</v>
      </c>
      <c r="D31" s="52"/>
    </row>
    <row r="32" spans="1:4">
      <c r="A32" s="2" t="s">
        <v>100</v>
      </c>
      <c r="B32" s="3" t="str">
        <f>VLOOKUP(A32,NET!I$2:M$150,2,FALSE)</f>
        <v>BPOC</v>
      </c>
      <c r="C32" s="3">
        <f>VLOOKUP(A32,NET!I$2:M$150,5,FALSE)</f>
        <v>64</v>
      </c>
      <c r="D32" s="52"/>
    </row>
    <row r="33" spans="1:4">
      <c r="A33" s="2" t="s">
        <v>108</v>
      </c>
      <c r="B33" s="3" t="str">
        <f>VLOOKUP(A33,NET!I$2:M$150,2,FALSE)</f>
        <v>BPOC</v>
      </c>
      <c r="C33" s="3">
        <f>VLOOKUP(A33,NET!I$2:M$150,5,FALSE)</f>
        <v>43</v>
      </c>
      <c r="D33" s="52"/>
    </row>
    <row r="34" spans="1:4">
      <c r="A34" s="4" t="s">
        <v>167</v>
      </c>
      <c r="B34" s="3" t="str">
        <f>VLOOKUP(A34,NET!I$2:M$150,2,FALSE)</f>
        <v>BPS</v>
      </c>
      <c r="C34" s="3">
        <f>VLOOKUP(A34,NET!I$2:M$150,5,FALSE)</f>
        <v>55</v>
      </c>
      <c r="D34" s="17">
        <f>C34</f>
        <v>55</v>
      </c>
    </row>
    <row r="35" spans="1:4">
      <c r="A35" s="2" t="s">
        <v>78</v>
      </c>
      <c r="B35" s="3" t="str">
        <f>VLOOKUP(A35,NET!I$2:M$150,2,FALSE)</f>
        <v>CCF</v>
      </c>
      <c r="C35" s="3">
        <f>VLOOKUP(A35,NET!I$2:M$150,5,FALSE)</f>
        <v>61</v>
      </c>
      <c r="D35" s="17">
        <f>C35</f>
        <v>61</v>
      </c>
    </row>
    <row r="36" spans="1:4">
      <c r="A36" s="4" t="s">
        <v>175</v>
      </c>
      <c r="B36" s="3" t="str">
        <f>VLOOKUP(A36,NET!I$2:M$150,2,FALSE)</f>
        <v>CCO</v>
      </c>
      <c r="C36" s="3">
        <f>VLOOKUP(A36,NET!I$2:M$150,5,FALSE)</f>
        <v>68</v>
      </c>
      <c r="D36" s="54">
        <f>C36+C37</f>
        <v>111</v>
      </c>
    </row>
    <row r="37" spans="1:4">
      <c r="A37" s="3" t="s">
        <v>223</v>
      </c>
      <c r="B37" s="3" t="str">
        <f>VLOOKUP(A37,NET!I$2:M$150,2,FALSE)</f>
        <v>CCO</v>
      </c>
      <c r="C37" s="3">
        <f>VLOOKUP(A37,NET!I$2:M$150,5,FALSE)</f>
        <v>43</v>
      </c>
      <c r="D37" s="55"/>
    </row>
    <row r="38" spans="1:4">
      <c r="A38" s="2" t="s">
        <v>45</v>
      </c>
      <c r="B38" s="3" t="str">
        <f>VLOOKUP(A38,NET!I$2:M$150,2,FALSE)</f>
        <v>CEAPC</v>
      </c>
      <c r="C38" s="3">
        <f>VLOOKUP(A38,NET!I$2:M$150,5,FALSE)</f>
        <v>69</v>
      </c>
      <c r="D38" s="17"/>
    </row>
    <row r="39" spans="1:4">
      <c r="A39" s="3" t="s">
        <v>195</v>
      </c>
      <c r="B39" s="3" t="str">
        <f>VLOOKUP(A39,NET!I$2:M$150,2,FALSE)</f>
        <v>CEAPC</v>
      </c>
      <c r="C39" s="3">
        <f>VLOOKUP(A39,NET!I$2:M$150,5,FALSE)</f>
        <v>55</v>
      </c>
      <c r="D39" s="52" cm="1">
        <f t="array" ref="D39">SUMPRODUCT(LARGE((C39:C45),{1;2;3}))</f>
        <v>212</v>
      </c>
    </row>
    <row r="40" spans="1:4">
      <c r="A40" s="2" t="s">
        <v>91</v>
      </c>
      <c r="B40" s="3" t="str">
        <f>VLOOKUP(A40,NET!I$2:M$150,2,FALSE)</f>
        <v>CEAPC</v>
      </c>
      <c r="C40" s="3">
        <f>VLOOKUP(A40,NET!I$2:M$150,5,FALSE)</f>
        <v>61</v>
      </c>
      <c r="D40" s="52"/>
    </row>
    <row r="41" spans="1:4">
      <c r="A41" s="4" t="s">
        <v>157</v>
      </c>
      <c r="B41" s="3" t="str">
        <f>VLOOKUP(A41,NET!I$2:M$150,2,FALSE)</f>
        <v>CEAPC</v>
      </c>
      <c r="C41" s="3">
        <f>VLOOKUP(A41,NET!I$2:M$150,5,FALSE)</f>
        <v>54</v>
      </c>
      <c r="D41" s="52"/>
    </row>
    <row r="42" spans="1:4">
      <c r="A42" s="3" t="s">
        <v>205</v>
      </c>
      <c r="B42" s="3" t="str">
        <f>VLOOKUP(A42,NET!I$2:M$150,2,FALSE)</f>
        <v>CEAPC</v>
      </c>
      <c r="C42" s="3">
        <f>VLOOKUP(A42,NET!I$2:M$150,5,FALSE)</f>
        <v>75</v>
      </c>
      <c r="D42" s="52"/>
    </row>
    <row r="43" spans="1:4">
      <c r="A43" s="4" t="s">
        <v>166</v>
      </c>
      <c r="B43" s="3" t="str">
        <f>VLOOKUP(A43,NET!I$2:M$150,2,FALSE)</f>
        <v>CEAPC</v>
      </c>
      <c r="C43" s="3">
        <f>VLOOKUP(A43,NET!I$2:M$150,5,FALSE)</f>
        <v>59</v>
      </c>
      <c r="D43" s="52"/>
    </row>
    <row r="44" spans="1:4">
      <c r="A44" s="3" t="s">
        <v>221</v>
      </c>
      <c r="B44" s="3" t="str">
        <f>VLOOKUP(A44,NET!I$2:M$150,2,FALSE)</f>
        <v>CEAPC</v>
      </c>
      <c r="C44" s="3">
        <f>VLOOKUP(A44,NET!I$2:M$150,5,FALSE)</f>
        <v>76</v>
      </c>
      <c r="D44" s="52"/>
    </row>
    <row r="45" spans="1:4">
      <c r="A45" s="2" t="s">
        <v>54</v>
      </c>
      <c r="B45" s="3" t="str">
        <f>VLOOKUP(A45,NET!I$2:M$150,2,FALSE)</f>
        <v>CEAPC</v>
      </c>
      <c r="C45" s="3">
        <f>VLOOKUP(A45,NET!I$2:M$150,5,FALSE)</f>
        <v>53</v>
      </c>
      <c r="D45" s="52"/>
    </row>
    <row r="46" spans="1:4">
      <c r="A46" s="2" t="s">
        <v>99</v>
      </c>
      <c r="B46" s="3" t="str">
        <f>VLOOKUP(A46,NET!I$2:M$150,2,FALSE)</f>
        <v>CEBFC</v>
      </c>
      <c r="C46" s="3">
        <f>VLOOKUP(A46,NET!I$2:M$150,5,FALSE)</f>
        <v>43</v>
      </c>
      <c r="D46" s="52" cm="1">
        <f t="array" ref="D46">SUMPRODUCT(LARGE((C46:C47),{1;2}))</f>
        <v>109</v>
      </c>
    </row>
    <row r="47" spans="1:4">
      <c r="A47" s="4" t="s">
        <v>170</v>
      </c>
      <c r="B47" s="3" t="str">
        <f>VLOOKUP(A47,NET!I$2:M$150,2,FALSE)</f>
        <v>CEBFC</v>
      </c>
      <c r="C47" s="3">
        <f>VLOOKUP(A47,NET!I$2:M$150,5,FALSE)</f>
        <v>66</v>
      </c>
      <c r="D47" s="52"/>
    </row>
    <row r="48" spans="1:4">
      <c r="A48" s="4" t="s">
        <v>133</v>
      </c>
      <c r="B48" s="3" t="str">
        <f>VLOOKUP(A48,NET!I$2:M$150,2,FALSE)</f>
        <v>CEBPL</v>
      </c>
      <c r="C48" s="3">
        <f>VLOOKUP(A48,NET!I$2:M$150,5,FALSE)</f>
        <v>64</v>
      </c>
      <c r="D48" s="54" cm="1">
        <f t="array" ref="D48">SUMPRODUCT(LARGE((C48:C50),{1;2;3}))</f>
        <v>179</v>
      </c>
    </row>
    <row r="49" spans="1:4">
      <c r="A49" s="2" t="s">
        <v>92</v>
      </c>
      <c r="B49" s="3" t="str">
        <f>VLOOKUP(A49,NET!I$2:M$150,2,FALSE)</f>
        <v>CEBPL</v>
      </c>
      <c r="C49" s="3">
        <f>VLOOKUP(A49,NET!I$2:M$150,5,FALSE)</f>
        <v>67</v>
      </c>
      <c r="D49" s="56"/>
    </row>
    <row r="50" spans="1:4">
      <c r="A50" s="2" t="s">
        <v>105</v>
      </c>
      <c r="B50" s="3" t="str">
        <f>VLOOKUP(A50,NET!I$2:M$150,2,FALSE)</f>
        <v>CEBPL</v>
      </c>
      <c r="C50" s="3">
        <f>VLOOKUP(A50,NET!I$2:M$150,5,FALSE)</f>
        <v>48</v>
      </c>
      <c r="D50" s="56"/>
    </row>
    <row r="51" spans="1:4">
      <c r="A51" s="3" t="s">
        <v>214</v>
      </c>
      <c r="B51" s="3" t="str">
        <f>VLOOKUP(A51,NET!I$2:M$150,2,FALSE)</f>
        <v>CEBPL</v>
      </c>
      <c r="C51" s="3">
        <f>VLOOKUP(A51,NET!I$2:M$150,5,FALSE)</f>
        <v>53</v>
      </c>
      <c r="D51" s="55"/>
    </row>
    <row r="52" spans="1:4">
      <c r="A52" s="2" t="s">
        <v>83</v>
      </c>
      <c r="B52" s="3" t="str">
        <f>VLOOKUP(A52,NET!I$2:M$150,2,FALSE)</f>
        <v>CECAZ</v>
      </c>
      <c r="C52" s="3">
        <f>VLOOKUP(A52,NET!I$2:M$150,5,FALSE)</f>
        <v>58</v>
      </c>
      <c r="D52" s="54">
        <f>C53+C52</f>
        <v>118</v>
      </c>
    </row>
    <row r="53" spans="1:4">
      <c r="A53" s="2" t="s">
        <v>52</v>
      </c>
      <c r="B53" s="3" t="str">
        <f>VLOOKUP(A53,NET!I$2:M$150,2,FALSE)</f>
        <v>CECAZ</v>
      </c>
      <c r="C53" s="3">
        <f>VLOOKUP(A53,NET!I$2:M$150,5,FALSE)</f>
        <v>60</v>
      </c>
      <c r="D53" s="55"/>
    </row>
    <row r="54" spans="1:4">
      <c r="A54" s="3" t="s">
        <v>188</v>
      </c>
      <c r="B54" s="3" t="str">
        <f>VLOOKUP(A54,NET!I$2:M$150,2,FALSE)</f>
        <v>CEGEE</v>
      </c>
      <c r="C54" s="3">
        <f>VLOOKUP(A54,NET!I$2:M$150,5,FALSE)</f>
        <v>61</v>
      </c>
      <c r="D54" s="52" cm="1">
        <f t="array" ref="D54">SUMPRODUCT(LARGE((C54:C62),{1;2;3}))</f>
        <v>208</v>
      </c>
    </row>
    <row r="55" spans="1:4">
      <c r="A55" s="4" t="s">
        <v>151</v>
      </c>
      <c r="B55" s="3" t="str">
        <f>VLOOKUP(A55,NET!I$2:M$150,2,FALSE)</f>
        <v>CEGEE</v>
      </c>
      <c r="C55" s="3">
        <f>VLOOKUP(A55,NET!I$2:M$150,5,FALSE)</f>
        <v>40</v>
      </c>
      <c r="D55" s="52"/>
    </row>
    <row r="56" spans="1:4">
      <c r="A56" s="3" t="s">
        <v>201</v>
      </c>
      <c r="B56" s="3" t="str">
        <f>VLOOKUP(A56,NET!I$2:M$150,2,FALSE)</f>
        <v>CEGEE</v>
      </c>
      <c r="C56" s="3">
        <f>VLOOKUP(A56,NET!I$2:M$150,5,FALSE)</f>
        <v>64</v>
      </c>
      <c r="D56" s="52"/>
    </row>
    <row r="57" spans="1:4">
      <c r="A57" s="2" t="s">
        <v>98</v>
      </c>
      <c r="B57" s="3" t="str">
        <f>VLOOKUP(A57,NET!I$2:M$150,2,FALSE)</f>
        <v>CEGEE</v>
      </c>
      <c r="C57" s="3">
        <f>VLOOKUP(A57,NET!I$2:M$150,5,FALSE)</f>
        <v>59</v>
      </c>
      <c r="D57" s="52"/>
    </row>
    <row r="58" spans="1:4">
      <c r="A58" s="3" t="s">
        <v>206</v>
      </c>
      <c r="B58" s="3" t="str">
        <f>VLOOKUP(A58,NET!I$2:M$150,2,FALSE)</f>
        <v>CEGEE</v>
      </c>
      <c r="C58" s="3">
        <f>VLOOKUP(A58,NET!I$2:M$150,5,FALSE)</f>
        <v>52</v>
      </c>
      <c r="D58" s="52"/>
    </row>
    <row r="59" spans="1:4">
      <c r="A59" s="3" t="s">
        <v>207</v>
      </c>
      <c r="B59" s="3" t="str">
        <f>VLOOKUP(A59,NET!I$2:M$150,2,FALSE)</f>
        <v>CEGEE</v>
      </c>
      <c r="C59" s="3">
        <f>VLOOKUP(A59,NET!I$2:M$150,5,FALSE)</f>
        <v>72</v>
      </c>
      <c r="D59" s="52"/>
    </row>
    <row r="60" spans="1:4">
      <c r="A60" s="3" t="s">
        <v>212</v>
      </c>
      <c r="B60" s="3" t="str">
        <f>VLOOKUP(A60,NET!I$2:M$150,2,FALSE)</f>
        <v>CEGEE</v>
      </c>
      <c r="C60" s="3">
        <f>VLOOKUP(A60,NET!I$2:M$150,5,FALSE)</f>
        <v>61</v>
      </c>
      <c r="D60" s="52"/>
    </row>
    <row r="61" spans="1:4">
      <c r="A61" s="4" t="s">
        <v>176</v>
      </c>
      <c r="B61" s="3" t="str">
        <f>VLOOKUP(A61,NET!I$2:M$150,2,FALSE)</f>
        <v>CEGEE</v>
      </c>
      <c r="C61" s="3">
        <f>VLOOKUP(A61,NET!I$2:M$150,5,FALSE)</f>
        <v>67</v>
      </c>
      <c r="D61" s="52"/>
    </row>
    <row r="62" spans="1:4">
      <c r="A62" s="4" t="s">
        <v>184</v>
      </c>
      <c r="B62" s="3" t="str">
        <f>VLOOKUP(A62,NET!I$2:M$150,2,FALSE)</f>
        <v>CEGEE</v>
      </c>
      <c r="C62" s="3">
        <f>VLOOKUP(A62,NET!I$2:M$150,5,FALSE)</f>
        <v>69</v>
      </c>
      <c r="D62" s="52"/>
    </row>
    <row r="63" spans="1:4">
      <c r="A63" s="4" t="s">
        <v>238</v>
      </c>
      <c r="B63" s="3" t="s">
        <v>21</v>
      </c>
      <c r="C63" s="3">
        <f>NET!$M$95</f>
        <v>86</v>
      </c>
      <c r="D63" s="52" cm="1">
        <f t="array" ref="D63">SUMPRODUCT(LARGE((C63:C71),{1;2;3}))</f>
        <v>221</v>
      </c>
    </row>
    <row r="64" spans="1:4">
      <c r="A64" s="4" t="s">
        <v>143</v>
      </c>
      <c r="B64" s="3" t="str">
        <f>VLOOKUP(A64,NET!I$2:M$150,2,FALSE)</f>
        <v>CEHDF</v>
      </c>
      <c r="C64" s="3">
        <f>VLOOKUP(A64,NET!I$2:M$150,5,FALSE)</f>
        <v>51</v>
      </c>
      <c r="D64" s="52"/>
    </row>
    <row r="65" spans="1:5">
      <c r="A65" s="3" t="s">
        <v>194</v>
      </c>
      <c r="B65" s="3" t="str">
        <f>VLOOKUP(A65,NET!I$2:M$150,2,FALSE)</f>
        <v>CEHDF</v>
      </c>
      <c r="C65" s="3">
        <f>VLOOKUP(A65,NET!I$2:M$150,5,FALSE)</f>
        <v>72</v>
      </c>
      <c r="D65" s="52"/>
    </row>
    <row r="66" spans="1:5">
      <c r="A66" s="4" t="s">
        <v>153</v>
      </c>
      <c r="B66" s="3" t="str">
        <f>VLOOKUP(A66,NET!I$2:M$150,2,FALSE)</f>
        <v>CEHDF</v>
      </c>
      <c r="C66" s="3">
        <f>VLOOKUP(A66,NET!I$2:M$150,5,FALSE)</f>
        <v>27</v>
      </c>
      <c r="D66" s="52"/>
    </row>
    <row r="67" spans="1:5">
      <c r="A67" s="4" t="s">
        <v>159</v>
      </c>
      <c r="B67" s="3" t="str">
        <f>VLOOKUP(A67,NET!I$2:M$150,2,FALSE)</f>
        <v>CEHDF</v>
      </c>
      <c r="C67" s="3">
        <f>VLOOKUP(A67,NET!I$2:M$150,5,FALSE)</f>
        <v>34</v>
      </c>
      <c r="D67" s="52"/>
      <c r="E67" t="s">
        <v>299</v>
      </c>
    </row>
    <row r="68" spans="1:5">
      <c r="A68" s="3" t="s">
        <v>208</v>
      </c>
      <c r="B68" s="3" t="str">
        <f>VLOOKUP(A68,NET!I$2:M$150,2,FALSE)</f>
        <v>CEHDF</v>
      </c>
      <c r="C68" s="3">
        <f>VLOOKUP(A68,NET!I$2:M$150,5,FALSE)</f>
        <v>49</v>
      </c>
      <c r="D68" s="52"/>
    </row>
    <row r="69" spans="1:5">
      <c r="A69" s="2" t="s">
        <v>111</v>
      </c>
      <c r="B69" s="3" t="str">
        <f>VLOOKUP(A69,NET!I$2:M$150,2,FALSE)</f>
        <v>CEHDF</v>
      </c>
      <c r="C69" s="3">
        <f>VLOOKUP(A69,NET!I$2:M$150,5,FALSE)</f>
        <v>52</v>
      </c>
      <c r="D69" s="52"/>
    </row>
    <row r="70" spans="1:5">
      <c r="A70" s="4" t="s">
        <v>181</v>
      </c>
      <c r="B70" s="3" t="str">
        <f>VLOOKUP(A70,NET!I$2:M$150,2,FALSE)</f>
        <v>CEHDF</v>
      </c>
      <c r="C70" s="3">
        <f>VLOOKUP(A70,NET!I$2:M$150,5,FALSE)</f>
        <v>51</v>
      </c>
      <c r="D70" s="52"/>
    </row>
    <row r="71" spans="1:5">
      <c r="A71" s="3" t="s">
        <v>222</v>
      </c>
      <c r="B71" s="3" t="str">
        <f>VLOOKUP(A71,NET!I$2:M$150,2,FALSE)</f>
        <v>CEHDF</v>
      </c>
      <c r="C71" s="3">
        <f>VLOOKUP(A71,NET!I$2:M$150,5,FALSE)</f>
        <v>63</v>
      </c>
      <c r="D71" s="52"/>
    </row>
    <row r="72" spans="1:5">
      <c r="A72" s="4" t="s">
        <v>138</v>
      </c>
      <c r="B72" s="3" t="str">
        <f>VLOOKUP(A72,NET!I$2:M$150,2,FALSE)</f>
        <v>CEIDF</v>
      </c>
      <c r="C72" s="3">
        <f>VLOOKUP(A72,NET!I$2:M$150,5,FALSE)</f>
        <v>69</v>
      </c>
      <c r="D72" s="52" cm="1">
        <f t="array" ref="D72">SUMPRODUCT(LARGE((C72:C81),{1;2;3}))</f>
        <v>228</v>
      </c>
    </row>
    <row r="73" spans="1:5">
      <c r="A73" s="4" t="s">
        <v>141</v>
      </c>
      <c r="B73" s="3" t="str">
        <f>VLOOKUP(A73,NET!I$2:M$150,2,FALSE)</f>
        <v>CEIDF</v>
      </c>
      <c r="C73" s="3">
        <f>VLOOKUP(A73,NET!I$2:M$150,5,FALSE)</f>
        <v>78</v>
      </c>
      <c r="D73" s="52"/>
    </row>
    <row r="74" spans="1:5">
      <c r="A74" s="4" t="s">
        <v>142</v>
      </c>
      <c r="B74" s="3" t="str">
        <f>VLOOKUP(A74,NET!I$2:M$150,2,FALSE)</f>
        <v>CEIDF</v>
      </c>
      <c r="C74" s="3">
        <f>VLOOKUP(A74,NET!I$2:M$150,5,FALSE)</f>
        <v>78</v>
      </c>
      <c r="D74" s="52"/>
    </row>
    <row r="75" spans="1:5">
      <c r="A75" s="3" t="s">
        <v>193</v>
      </c>
      <c r="B75" s="3" t="str">
        <f>VLOOKUP(A75,NET!I$2:M$150,2,FALSE)</f>
        <v>CEIDF</v>
      </c>
      <c r="C75" s="3">
        <f>VLOOKUP(A75,NET!I$2:M$150,5,FALSE)</f>
        <v>66</v>
      </c>
      <c r="D75" s="52"/>
    </row>
    <row r="76" spans="1:5">
      <c r="A76" s="4" t="s">
        <v>147</v>
      </c>
      <c r="B76" s="3" t="str">
        <f>VLOOKUP(A76,NET!I$2:M$150,2,FALSE)</f>
        <v>CEIDF</v>
      </c>
      <c r="C76" s="3">
        <f>VLOOKUP(A76,NET!I$2:M$150,5,FALSE)</f>
        <v>67</v>
      </c>
      <c r="D76" s="52"/>
      <c r="E76" t="s">
        <v>301</v>
      </c>
    </row>
    <row r="77" spans="1:5">
      <c r="A77" s="4" t="s">
        <v>155</v>
      </c>
      <c r="B77" s="3" t="str">
        <f>VLOOKUP(A77,NET!I$2:M$150,2,FALSE)</f>
        <v>CEIDF</v>
      </c>
      <c r="C77" s="3">
        <f>VLOOKUP(A77,NET!I$2:M$150,5,FALSE)</f>
        <v>69</v>
      </c>
      <c r="D77" s="52"/>
    </row>
    <row r="78" spans="1:5">
      <c r="A78" s="3" t="s">
        <v>200</v>
      </c>
      <c r="B78" s="3" t="str">
        <f>VLOOKUP(A78,NET!I$2:M$150,2,FALSE)</f>
        <v>CEIDF</v>
      </c>
      <c r="C78" s="3">
        <f>VLOOKUP(A78,NET!I$2:M$150,5,FALSE)</f>
        <v>55</v>
      </c>
      <c r="D78" s="52"/>
    </row>
    <row r="79" spans="1:5">
      <c r="A79" s="4" t="s">
        <v>158</v>
      </c>
      <c r="B79" s="3" t="str">
        <f>VLOOKUP(A79,NET!I$2:M$150,2,FALSE)</f>
        <v>CEIDF</v>
      </c>
      <c r="C79" s="3">
        <f>VLOOKUP(A79,NET!I$2:M$150,5,FALSE)</f>
        <v>21</v>
      </c>
      <c r="D79" s="52"/>
    </row>
    <row r="80" spans="1:5">
      <c r="A80" s="3" t="s">
        <v>209</v>
      </c>
      <c r="B80" s="3" t="str">
        <f>VLOOKUP(A80,NET!I$2:M$150,2,FALSE)</f>
        <v>CEIDF</v>
      </c>
      <c r="C80" s="3">
        <f>VLOOKUP(A80,NET!I$2:M$150,5,FALSE)</f>
        <v>67</v>
      </c>
      <c r="D80" s="52"/>
    </row>
    <row r="81" spans="1:4">
      <c r="A81" s="3" t="s">
        <v>211</v>
      </c>
      <c r="B81" s="3" t="str">
        <f>VLOOKUP(A81,NET!I$2:M$150,2,FALSE)</f>
        <v>CEIDF</v>
      </c>
      <c r="C81" s="3">
        <f>VLOOKUP(A81,NET!I$2:M$150,5,FALSE)</f>
        <v>72</v>
      </c>
      <c r="D81" s="17"/>
    </row>
    <row r="82" spans="1:4">
      <c r="A82" s="4" t="s">
        <v>129</v>
      </c>
      <c r="B82" s="3" t="str">
        <f>VLOOKUP(A82,NET!I$2:M$150,2,FALSE)</f>
        <v>CELC</v>
      </c>
      <c r="C82" s="3">
        <f>VLOOKUP(A82,NET!I$2:M$150,5,FALSE)</f>
        <v>29</v>
      </c>
      <c r="D82" s="52" cm="1">
        <f t="array" ref="D82">SUMPRODUCT(LARGE((C82:C87),{1;2;3}))</f>
        <v>211</v>
      </c>
    </row>
    <row r="83" spans="1:4">
      <c r="A83" s="4" t="s">
        <v>134</v>
      </c>
      <c r="B83" s="3" t="str">
        <f>VLOOKUP(A83,NET!I$2:M$150,2,FALSE)</f>
        <v>CELC</v>
      </c>
      <c r="C83" s="3">
        <f>VLOOKUP(A83,NET!I$2:M$150,5,FALSE)</f>
        <v>70</v>
      </c>
      <c r="D83" s="52"/>
    </row>
    <row r="84" spans="1:4">
      <c r="A84" s="4" t="s">
        <v>135</v>
      </c>
      <c r="B84" s="3" t="str">
        <f>VLOOKUP(A84,NET!I$2:M$150,2,FALSE)</f>
        <v>CELC</v>
      </c>
      <c r="C84" s="3">
        <f>VLOOKUP(A84,NET!I$2:M$150,5,FALSE)</f>
        <v>68</v>
      </c>
      <c r="D84" s="52"/>
    </row>
    <row r="85" spans="1:4">
      <c r="A85" s="2" t="s">
        <v>87</v>
      </c>
      <c r="B85" s="3" t="str">
        <f>VLOOKUP(A85,NET!I$2:M$150,2,FALSE)</f>
        <v>CELC</v>
      </c>
      <c r="C85" s="3">
        <f>VLOOKUP(A85,NET!I$2:M$150,5,FALSE)</f>
        <v>69</v>
      </c>
      <c r="D85" s="52"/>
    </row>
    <row r="86" spans="1:4">
      <c r="A86" s="2" t="s">
        <v>101</v>
      </c>
      <c r="B86" s="3" t="str">
        <f>VLOOKUP(A86,NET!I$2:M$150,2,FALSE)</f>
        <v>CELC</v>
      </c>
      <c r="C86" s="3">
        <f>VLOOKUP(A86,NET!I$2:M$150,5,FALSE)</f>
        <v>58</v>
      </c>
      <c r="D86" s="52"/>
    </row>
    <row r="87" spans="1:4">
      <c r="A87" s="3" t="s">
        <v>210</v>
      </c>
      <c r="B87" s="3" t="str">
        <f>VLOOKUP(A87,NET!I$2:M$150,2,FALSE)</f>
        <v>CELC</v>
      </c>
      <c r="C87" s="3">
        <f>VLOOKUP(A87,NET!I$2:M$150,5,FALSE)</f>
        <v>72</v>
      </c>
      <c r="D87" s="52"/>
    </row>
    <row r="88" spans="1:4">
      <c r="A88" s="2" t="s">
        <v>56</v>
      </c>
      <c r="B88" s="3" t="e">
        <f>VLOOKUP(A88,NET!I$2:M$150,2,FALSE)</f>
        <v>#N/A</v>
      </c>
      <c r="C88" s="3"/>
      <c r="D88" s="52" cm="1">
        <f t="array" ref="D88">SUMPRODUCT(LARGE((C88:C92),{1;2;3}))</f>
        <v>173</v>
      </c>
    </row>
    <row r="89" spans="1:4">
      <c r="A89" s="3" t="s">
        <v>213</v>
      </c>
      <c r="B89" s="3" t="str">
        <f>VLOOKUP(A89,NET!I$2:M$150,2,FALSE)</f>
        <v>CELR</v>
      </c>
      <c r="C89" s="3">
        <f>VLOOKUP(A89,NET!I$2:M$150,5,FALSE)</f>
        <v>48</v>
      </c>
      <c r="D89" s="52"/>
    </row>
    <row r="90" spans="1:4">
      <c r="A90" s="4" t="s">
        <v>179</v>
      </c>
      <c r="B90" s="3" t="str">
        <f>VLOOKUP(A90,NET!I$2:M$150,2,FALSE)</f>
        <v>CELR</v>
      </c>
      <c r="C90" s="3">
        <f>VLOOKUP(A90,NET!I$2:M$150,5,FALSE)</f>
        <v>49</v>
      </c>
      <c r="D90" s="52"/>
    </row>
    <row r="91" spans="1:4">
      <c r="A91" s="4" t="s">
        <v>180</v>
      </c>
      <c r="B91" s="3" t="str">
        <f>VLOOKUP(A91,NET!I$2:M$150,2,FALSE)</f>
        <v>CELR</v>
      </c>
      <c r="C91" s="3">
        <f>VLOOKUP(A91,NET!I$2:M$150,5,FALSE)</f>
        <v>60</v>
      </c>
      <c r="D91" s="52"/>
    </row>
    <row r="92" spans="1:4">
      <c r="A92" s="2" t="s">
        <v>113</v>
      </c>
      <c r="B92" s="3" t="str">
        <f>VLOOKUP(A92,NET!I$2:M$150,2,FALSE)</f>
        <v>CELR</v>
      </c>
      <c r="C92" s="3">
        <f>VLOOKUP(A92,NET!I$2:M$150,5,FALSE)</f>
        <v>64</v>
      </c>
      <c r="D92" s="52"/>
    </row>
    <row r="93" spans="1:4">
      <c r="A93" s="2" t="s">
        <v>97</v>
      </c>
      <c r="B93" s="3" t="str">
        <f>VLOOKUP(A93,NET!I$2:M$150,2,FALSE)</f>
        <v>CEMP</v>
      </c>
      <c r="C93" s="3">
        <f>VLOOKUP(A93,NET!I$2:M$150,5,FALSE)</f>
        <v>55</v>
      </c>
      <c r="D93" s="17">
        <f>C93</f>
        <v>55</v>
      </c>
    </row>
    <row r="94" spans="1:4">
      <c r="A94" s="4" t="s">
        <v>128</v>
      </c>
      <c r="B94" s="3" t="str">
        <f>VLOOKUP(A94,NET!I$2:M$150,2,FALSE)</f>
        <v>CEN</v>
      </c>
      <c r="C94" s="3">
        <f>VLOOKUP(A94,NET!I$2:M$150,5,FALSE)</f>
        <v>56</v>
      </c>
      <c r="D94" s="52" cm="1">
        <f t="array" ref="D94">SUMPRODUCT(LARGE((C94:C98),{1;2;3}))</f>
        <v>193</v>
      </c>
    </row>
    <row r="95" spans="1:4">
      <c r="A95" s="4" t="s">
        <v>140</v>
      </c>
      <c r="B95" s="3" t="str">
        <f>VLOOKUP(A95,NET!I$2:M$150,2,FALSE)</f>
        <v>CEN</v>
      </c>
      <c r="C95" s="3">
        <f>VLOOKUP(A95,NET!I$2:M$150,5,FALSE)</f>
        <v>54</v>
      </c>
      <c r="D95" s="52"/>
    </row>
    <row r="96" spans="1:4">
      <c r="A96" s="4" t="s">
        <v>161</v>
      </c>
      <c r="B96" s="3" t="str">
        <f>VLOOKUP(A96,NET!I$2:M$150,2,FALSE)</f>
        <v>CEN</v>
      </c>
      <c r="C96" s="3">
        <f>VLOOKUP(A96,NET!I$2:M$150,5,FALSE)</f>
        <v>74</v>
      </c>
      <c r="D96" s="52"/>
    </row>
    <row r="97" spans="1:5">
      <c r="A97" s="2" t="s">
        <v>102</v>
      </c>
      <c r="B97" s="3" t="str">
        <f>VLOOKUP(A97,NET!I$2:M$150,2,FALSE)</f>
        <v>CEN</v>
      </c>
      <c r="C97" s="3">
        <f>VLOOKUP(A97,NET!I$2:M$150,5,FALSE)</f>
        <v>63</v>
      </c>
      <c r="D97" s="52"/>
    </row>
    <row r="98" spans="1:5">
      <c r="A98" s="4" t="s">
        <v>172</v>
      </c>
      <c r="B98" s="3" t="str">
        <f>VLOOKUP(A98,NET!I$2:M$150,2,FALSE)</f>
        <v>CEN</v>
      </c>
      <c r="C98" s="3">
        <f>VLOOKUP(A98,NET!I$2:M$150,5,FALSE)</f>
        <v>47</v>
      </c>
      <c r="D98" s="52"/>
    </row>
    <row r="99" spans="1:5">
      <c r="A99" s="2" t="s">
        <v>103</v>
      </c>
      <c r="B99" s="3" t="str">
        <f>VLOOKUP(A99,NET!I$2:M$150,2,FALSE)</f>
        <v>CEPAC</v>
      </c>
      <c r="C99" s="3">
        <f>VLOOKUP(A99,NET!I$2:M$150,5,FALSE)</f>
        <v>75</v>
      </c>
      <c r="D99" s="17">
        <f>C99</f>
        <v>75</v>
      </c>
    </row>
    <row r="100" spans="1:5">
      <c r="A100" s="2" t="s">
        <v>110</v>
      </c>
      <c r="B100" s="3" t="str">
        <f>VLOOKUP(A100,NET!I$2:M$150,2,FALSE)</f>
        <v>CEPAL</v>
      </c>
      <c r="C100" s="3">
        <f>VLOOKUP(A100,NET!I$2:M$150,5,FALSE)</f>
        <v>53</v>
      </c>
      <c r="D100" s="17">
        <f>C100</f>
        <v>53</v>
      </c>
    </row>
    <row r="101" spans="1:5">
      <c r="A101" s="4" t="s">
        <v>132</v>
      </c>
      <c r="B101" s="3" t="str">
        <f>VLOOKUP(A101,NET!I$2:M$150,2,FALSE)</f>
        <v>Natixis</v>
      </c>
      <c r="C101" s="3">
        <f>VLOOKUP(A101,NET!I$2:M$150,5,FALSE)</f>
        <v>61</v>
      </c>
      <c r="D101" s="57" cm="1">
        <f t="array" ref="D101">SUMPRODUCT(LARGE((C101:C111),{1;2;3}))</f>
        <v>253</v>
      </c>
    </row>
    <row r="102" spans="1:5">
      <c r="A102" s="3" t="s">
        <v>189</v>
      </c>
      <c r="B102" s="3" t="str">
        <f>VLOOKUP(A102,NET!I$2:M$150,2,FALSE)</f>
        <v>Natixis</v>
      </c>
      <c r="C102" s="3">
        <f>VLOOKUP(A102,NET!I$2:M$150,5,FALSE)</f>
        <v>86</v>
      </c>
      <c r="D102" s="57"/>
    </row>
    <row r="103" spans="1:5">
      <c r="A103" s="4" t="s">
        <v>144</v>
      </c>
      <c r="B103" s="3" t="str">
        <f>VLOOKUP(A103,NET!I$2:M$150,2,FALSE)</f>
        <v>Natixis</v>
      </c>
      <c r="C103" s="3">
        <f>VLOOKUP(A103,NET!I$2:M$150,5,FALSE)</f>
        <v>66</v>
      </c>
      <c r="D103" s="57"/>
    </row>
    <row r="104" spans="1:5">
      <c r="A104" s="4" t="s">
        <v>145</v>
      </c>
      <c r="B104" s="3" t="str">
        <f>VLOOKUP(A104,NET!I$2:M$150,2,FALSE)</f>
        <v>Natixis</v>
      </c>
      <c r="C104" s="3">
        <f>VLOOKUP(A104,NET!I$2:M$150,5,FALSE)</f>
        <v>65</v>
      </c>
      <c r="D104" s="57"/>
    </row>
    <row r="105" spans="1:5">
      <c r="A105" s="3" t="s">
        <v>196</v>
      </c>
      <c r="B105" s="3" t="str">
        <f>VLOOKUP(A105,NET!I$2:M$150,2,FALSE)</f>
        <v>Natixis</v>
      </c>
      <c r="C105" s="3">
        <f>VLOOKUP(A105,NET!I$2:M$150,5,FALSE)</f>
        <v>82</v>
      </c>
      <c r="D105" s="57"/>
    </row>
    <row r="106" spans="1:5">
      <c r="A106" s="3" t="s">
        <v>203</v>
      </c>
      <c r="B106" s="3" t="str">
        <f>VLOOKUP(A106,NET!I$2:M$150,2,FALSE)</f>
        <v>Natixis</v>
      </c>
      <c r="C106" s="3">
        <f>VLOOKUP(A106,NET!I$2:M$150,5,FALSE)</f>
        <v>85</v>
      </c>
      <c r="D106" s="57"/>
      <c r="E106" t="s">
        <v>300</v>
      </c>
    </row>
    <row r="107" spans="1:5">
      <c r="A107" s="2" t="s">
        <v>48</v>
      </c>
      <c r="B107" s="3" t="str">
        <f>VLOOKUP(A107,NET!I$2:M$150,2,FALSE)</f>
        <v>Natixis</v>
      </c>
      <c r="C107" s="3">
        <f>VLOOKUP(A107,NET!I$2:M$150,5,FALSE)</f>
        <v>66</v>
      </c>
      <c r="D107" s="57"/>
    </row>
    <row r="108" spans="1:5">
      <c r="A108" s="2" t="s">
        <v>50</v>
      </c>
      <c r="B108" s="3" t="str">
        <f>VLOOKUP(A108,NET!I$2:M$150,2,FALSE)</f>
        <v>Natixis</v>
      </c>
      <c r="C108" s="3">
        <f>VLOOKUP(A108,NET!I$2:M$150,5,FALSE)</f>
        <v>79</v>
      </c>
      <c r="D108" s="57"/>
    </row>
    <row r="109" spans="1:5">
      <c r="A109" s="3" t="s">
        <v>217</v>
      </c>
      <c r="B109" s="3" t="str">
        <f>VLOOKUP(A109,NET!I$2:M$150,2,FALSE)</f>
        <v>Natixis</v>
      </c>
      <c r="C109" s="3">
        <f>VLOOKUP(A109,NET!I$2:M$150,5,FALSE)</f>
        <v>74</v>
      </c>
      <c r="D109" s="57"/>
    </row>
    <row r="110" spans="1:5">
      <c r="A110" s="3" t="s">
        <v>218</v>
      </c>
      <c r="B110" s="3" t="str">
        <f>VLOOKUP(A110,NET!I$2:M$150,2,FALSE)</f>
        <v>Natixis</v>
      </c>
      <c r="C110" s="3">
        <f>VLOOKUP(A110,NET!I$2:M$150,5,FALSE)</f>
        <v>39</v>
      </c>
      <c r="D110" s="57"/>
    </row>
    <row r="111" spans="1:5">
      <c r="A111" s="4" t="s">
        <v>182</v>
      </c>
      <c r="B111" s="3" t="str">
        <f>VLOOKUP(A111,NET!I$2:M$150,2,FALSE)</f>
        <v>Natixis</v>
      </c>
      <c r="C111" s="3">
        <f>VLOOKUP(A111,NET!I$2:M$150,5,FALSE)</f>
        <v>58</v>
      </c>
      <c r="D111" s="57"/>
    </row>
    <row r="112" spans="1:5">
      <c r="A112" s="3" t="s">
        <v>187</v>
      </c>
      <c r="B112" s="3" t="str">
        <f>VLOOKUP(A112,NET!I$2:M$150,2,FALSE)</f>
        <v>palatine</v>
      </c>
      <c r="C112" s="3">
        <f>VLOOKUP(A112,NET!I$2:M$150,5,FALSE)</f>
        <v>56</v>
      </c>
      <c r="D112" s="52" cm="1">
        <f t="array" ref="D112">SUMPRODUCT(LARGE((C112:C117),{1;2;3}))</f>
        <v>205</v>
      </c>
    </row>
    <row r="113" spans="1:4">
      <c r="A113" s="2" t="s">
        <v>85</v>
      </c>
      <c r="B113" s="3" t="str">
        <f>VLOOKUP(A113,NET!I$2:M$150,2,FALSE)</f>
        <v>palatine</v>
      </c>
      <c r="C113" s="3">
        <f>VLOOKUP(A113,NET!I$2:M$150,5,FALSE)</f>
        <v>72</v>
      </c>
      <c r="D113" s="52"/>
    </row>
    <row r="114" spans="1:4">
      <c r="A114" s="4" t="s">
        <v>146</v>
      </c>
      <c r="B114" s="3" t="str">
        <f>VLOOKUP(A114,NET!I$2:M$150,2,FALSE)</f>
        <v>palatine</v>
      </c>
      <c r="C114" s="3">
        <f>VLOOKUP(A114,NET!I$2:M$150,5,FALSE)</f>
        <v>68</v>
      </c>
      <c r="D114" s="52"/>
    </row>
    <row r="115" spans="1:4">
      <c r="A115" s="2" t="s">
        <v>93</v>
      </c>
      <c r="B115" s="3" t="str">
        <f>VLOOKUP(A115,NET!I$2:M$150,2,FALSE)</f>
        <v>palatine</v>
      </c>
      <c r="C115" s="3">
        <f>VLOOKUP(A115,NET!I$2:M$150,5,FALSE)</f>
        <v>58</v>
      </c>
      <c r="D115" s="52"/>
    </row>
    <row r="116" spans="1:4">
      <c r="A116" s="4" t="s">
        <v>169</v>
      </c>
      <c r="B116" s="3" t="str">
        <f>VLOOKUP(A116,NET!I$2:M$150,2,FALSE)</f>
        <v>palatine</v>
      </c>
      <c r="C116" s="3">
        <f>VLOOKUP(A116,NET!I$2:M$150,5,FALSE)</f>
        <v>65</v>
      </c>
      <c r="D116" s="52"/>
    </row>
    <row r="117" spans="1:4">
      <c r="A117" s="4" t="s">
        <v>178</v>
      </c>
      <c r="B117" s="3" t="str">
        <f>VLOOKUP(A117,NET!I$2:M$150,2,FALSE)</f>
        <v>palatine</v>
      </c>
      <c r="C117" s="3">
        <f>VLOOKUP(A117,NET!I$2:M$150,5,FALSE)</f>
        <v>57</v>
      </c>
      <c r="D117" s="52"/>
    </row>
    <row r="118" spans="1:4">
      <c r="A118" s="2"/>
      <c r="B118" s="3"/>
      <c r="C118" s="3"/>
    </row>
    <row r="119" spans="1:4">
      <c r="A119" s="4"/>
      <c r="B119" s="3"/>
      <c r="C119" s="3"/>
    </row>
    <row r="120" spans="1:4">
      <c r="A120" s="16"/>
      <c r="B120" s="3"/>
      <c r="C120" s="3"/>
    </row>
    <row r="121" spans="1:4">
      <c r="A121" s="4"/>
      <c r="B121" s="3"/>
      <c r="C121" s="3"/>
    </row>
    <row r="122" spans="1:4">
      <c r="A122" s="4"/>
      <c r="B122" s="3"/>
      <c r="C122" s="3"/>
    </row>
    <row r="123" spans="1:4">
      <c r="B123" s="3"/>
      <c r="C123" s="3"/>
    </row>
    <row r="124" spans="1:4">
      <c r="B124" s="3"/>
      <c r="C124" s="3"/>
    </row>
    <row r="125" spans="1:4">
      <c r="A125" s="4"/>
      <c r="B125" s="3"/>
      <c r="C125" s="3"/>
    </row>
    <row r="126" spans="1:4">
      <c r="B126" s="3"/>
      <c r="C126" s="3"/>
    </row>
    <row r="127" spans="1:4">
      <c r="B127" s="3"/>
      <c r="C127" s="3"/>
    </row>
  </sheetData>
  <mergeCells count="20">
    <mergeCell ref="D82:D87"/>
    <mergeCell ref="D88:D92"/>
    <mergeCell ref="D94:D98"/>
    <mergeCell ref="D101:D111"/>
    <mergeCell ref="D112:D117"/>
    <mergeCell ref="D72:D80"/>
    <mergeCell ref="D30:D33"/>
    <mergeCell ref="D39:D45"/>
    <mergeCell ref="D54:D62"/>
    <mergeCell ref="D63:D71"/>
    <mergeCell ref="D28:D29"/>
    <mergeCell ref="D36:D37"/>
    <mergeCell ref="D46:D47"/>
    <mergeCell ref="D48:D51"/>
    <mergeCell ref="D52:D53"/>
    <mergeCell ref="D2:D10"/>
    <mergeCell ref="D11:D14"/>
    <mergeCell ref="D15:D18"/>
    <mergeCell ref="D19:D23"/>
    <mergeCell ref="D24:D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A01E-4B72-436F-A1F4-D2979CC815BB}">
  <dimension ref="A1:E46"/>
  <sheetViews>
    <sheetView topLeftCell="A11" workbookViewId="0">
      <selection activeCell="G36" sqref="G36"/>
    </sheetView>
  </sheetViews>
  <sheetFormatPr baseColWidth="10" defaultRowHeight="15"/>
  <cols>
    <col min="1" max="1" width="29.28515625" customWidth="1"/>
  </cols>
  <sheetData>
    <row r="1" spans="1:5">
      <c r="A1" s="3" t="s">
        <v>225</v>
      </c>
      <c r="B1" s="3" t="s">
        <v>228</v>
      </c>
      <c r="C1" t="s">
        <v>250</v>
      </c>
    </row>
    <row r="2" spans="1:5">
      <c r="A2" s="2" t="s">
        <v>107</v>
      </c>
      <c r="B2" s="3" t="str">
        <f>VLOOKUP(A2,BRUT!I$2:M$151,2,FALSE)</f>
        <v>BPALC</v>
      </c>
      <c r="C2">
        <f>VLOOKUP(A2,'Homme brut'!$A$1:$F$158,3,FALSE)</f>
        <v>37</v>
      </c>
      <c r="D2" s="49">
        <f>C2+C3+C4</f>
        <v>60</v>
      </c>
    </row>
    <row r="3" spans="1:5">
      <c r="A3" s="4" t="s">
        <v>183</v>
      </c>
      <c r="B3" s="3" t="str">
        <f>VLOOKUP(A3,BRUT!I$2:M$151,2,FALSE)</f>
        <v>BPALC</v>
      </c>
      <c r="C3">
        <v>0</v>
      </c>
      <c r="D3" s="49"/>
    </row>
    <row r="4" spans="1:5">
      <c r="A4" s="2" t="s">
        <v>74</v>
      </c>
      <c r="B4" s="3" t="str">
        <f>VLOOKUP(A4,BRUT!B$2:F$59,2,FALSE)</f>
        <v>BPALC</v>
      </c>
      <c r="C4">
        <f>VLOOKUP(A4,' Femme brut'!$A$1:$F$159,3,FALSE)</f>
        <v>23</v>
      </c>
      <c r="D4" s="49"/>
    </row>
    <row r="5" spans="1:5">
      <c r="A5" s="2" t="s">
        <v>95</v>
      </c>
      <c r="B5" s="3" t="str">
        <f>VLOOKUP(A5,BRUT!I$2:M$151,2,FALSE)</f>
        <v>BPCE  SI</v>
      </c>
      <c r="C5">
        <f>VLOOKUP(A5,'Homme brut'!$A$1:$F$158,3,FALSE)</f>
        <v>50</v>
      </c>
      <c r="D5" s="58">
        <f>C5+C6+C7</f>
        <v>85</v>
      </c>
    </row>
    <row r="6" spans="1:5">
      <c r="A6" s="2" t="s">
        <v>112</v>
      </c>
      <c r="B6" s="3" t="str">
        <f>VLOOKUP(A6,BRUT!I$2:M$151,2,FALSE)</f>
        <v>BPCE  SI</v>
      </c>
      <c r="C6">
        <v>0</v>
      </c>
      <c r="D6" s="58"/>
      <c r="E6" t="s">
        <v>300</v>
      </c>
    </row>
    <row r="7" spans="1:5">
      <c r="A7" s="2" t="s">
        <v>70</v>
      </c>
      <c r="B7" s="3" t="str">
        <f>VLOOKUP(A7,BRUT!B$2:F$59,2,FALSE)</f>
        <v>BPCE  SI</v>
      </c>
      <c r="C7">
        <f>VLOOKUP(A7,' Femme brut'!$A$1:$F$159,3,FALSE)</f>
        <v>35</v>
      </c>
      <c r="D7" s="58"/>
    </row>
    <row r="8" spans="1:5">
      <c r="A8" s="9" t="s">
        <v>39</v>
      </c>
      <c r="B8" s="3" t="str">
        <f>VLOOKUP(A8,BRUT!B$2:F$59,2,FALSE)</f>
        <v>BPCE IT</v>
      </c>
      <c r="C8">
        <f>VLOOKUP(A8,' Femme brut'!$A$1:$F$159,3,FALSE)</f>
        <v>24</v>
      </c>
      <c r="D8" s="49">
        <f>C8+C9+C10</f>
        <v>45</v>
      </c>
    </row>
    <row r="9" spans="1:5">
      <c r="A9" s="3" t="s">
        <v>192</v>
      </c>
      <c r="B9" s="3" t="str">
        <f>VLOOKUP(A9,BRUT!I$2:M$151,2,FALSE)</f>
        <v>BPCE IT</v>
      </c>
      <c r="C9">
        <f>VLOOKUP(A9,'Homme brut'!$A$1:$F$158,3,FALSE)</f>
        <v>21</v>
      </c>
      <c r="D9" s="49"/>
    </row>
    <row r="10" spans="1:5">
      <c r="A10" s="2" t="s">
        <v>89</v>
      </c>
      <c r="B10" s="3" t="str">
        <f>VLOOKUP(A10,BRUT!I$2:M$151,2,FALSE)</f>
        <v>BPCE IT</v>
      </c>
      <c r="C10">
        <v>0</v>
      </c>
      <c r="D10" s="49"/>
    </row>
    <row r="11" spans="1:5">
      <c r="A11" s="4" t="s">
        <v>162</v>
      </c>
      <c r="B11" s="3" t="str">
        <f>VLOOKUP(A11,BRUT!I$2:M$151,2,FALSE)</f>
        <v>BPGO</v>
      </c>
      <c r="C11">
        <f>VLOOKUP(A11,'Homme brut'!$A$1:$F$158,3,FALSE)</f>
        <v>21</v>
      </c>
      <c r="D11" s="49">
        <f>C11+C12+C13</f>
        <v>38</v>
      </c>
    </row>
    <row r="12" spans="1:5">
      <c r="A12" s="2" t="s">
        <v>72</v>
      </c>
      <c r="B12" s="3" t="str">
        <f>VLOOKUP(A12,BRUT!B$2:F$59,2,FALSE)</f>
        <v>BPGO</v>
      </c>
      <c r="C12">
        <f>VLOOKUP(A12,' Femme brut'!$A$1:$F$159,3,FALSE)</f>
        <v>17</v>
      </c>
      <c r="D12" s="49"/>
    </row>
    <row r="13" spans="1:5">
      <c r="A13" s="9" t="s">
        <v>34</v>
      </c>
      <c r="B13" s="3" t="str">
        <f>VLOOKUP(A13,BRUT!B$2:F$59,2,FALSE)</f>
        <v>BPGO</v>
      </c>
      <c r="C13">
        <v>0</v>
      </c>
      <c r="D13" s="49"/>
    </row>
    <row r="14" spans="1:5">
      <c r="A14" s="2" t="s">
        <v>76</v>
      </c>
      <c r="B14" s="3" t="str">
        <f>VLOOKUP(A14,BRUT!B$2:F$59,2,FALSE)</f>
        <v>BPS</v>
      </c>
      <c r="C14">
        <f>VLOOKUP(A14,' Femme brut'!$A$1:$F$159,3,FALSE)</f>
        <v>23</v>
      </c>
      <c r="D14" s="49">
        <f>C14+C15+C16</f>
        <v>43</v>
      </c>
    </row>
    <row r="15" spans="1:5">
      <c r="A15" s="4" t="s">
        <v>167</v>
      </c>
      <c r="B15" s="3" t="str">
        <f>VLOOKUP(A15,BRUT!I$2:M$151,2,FALSE)</f>
        <v>BPS</v>
      </c>
      <c r="C15">
        <f>VLOOKUP(A15,'Homme brut'!$A$1:$F$158,3,FALSE)</f>
        <v>20</v>
      </c>
      <c r="D15" s="49"/>
    </row>
    <row r="16" spans="1:5">
      <c r="A16" s="9" t="s">
        <v>16</v>
      </c>
      <c r="B16" s="3" t="str">
        <f>VLOOKUP(A16,BRUT!B$2:F$59,2,FALSE)</f>
        <v>BPS</v>
      </c>
      <c r="C16">
        <v>0</v>
      </c>
      <c r="D16" s="49"/>
    </row>
    <row r="17" spans="1:5">
      <c r="A17" s="4" t="s">
        <v>175</v>
      </c>
      <c r="B17" s="3" t="str">
        <f>VLOOKUP(A17,BRUT!I$2:M$151,2,FALSE)</f>
        <v>CCO</v>
      </c>
      <c r="C17">
        <f>VLOOKUP(A17,'Homme brut'!$A$1:$F$158,3,FALSE)</f>
        <v>32</v>
      </c>
      <c r="D17" s="49">
        <f>C17+C18+C19</f>
        <v>35</v>
      </c>
    </row>
    <row r="18" spans="1:5">
      <c r="A18" s="3" t="s">
        <v>223</v>
      </c>
      <c r="B18" s="3" t="str">
        <f>VLOOKUP(A18,BRUT!I$2:M$151,2,FALSE)</f>
        <v>CCO</v>
      </c>
      <c r="C18">
        <v>0</v>
      </c>
      <c r="D18" s="49"/>
    </row>
    <row r="19" spans="1:5">
      <c r="A19" s="9" t="s">
        <v>9</v>
      </c>
      <c r="B19" s="3" t="str">
        <f>VLOOKUP(A19,BRUT!B$2:F$59,2,FALSE)</f>
        <v>CCO</v>
      </c>
      <c r="C19">
        <f>VLOOKUP(A19,' Femme brut'!$A$1:$F$159,3,FALSE)</f>
        <v>3</v>
      </c>
      <c r="D19" s="49"/>
    </row>
    <row r="20" spans="1:5">
      <c r="A20" s="2" t="s">
        <v>45</v>
      </c>
      <c r="B20" s="3" t="str">
        <f>VLOOKUP(A20,BRUT!I$2:M$151,2,FALSE)</f>
        <v>CEAPC</v>
      </c>
      <c r="C20">
        <f>VLOOKUP(A20,'Homme brut'!$A$1:$F$158,3,FALSE)</f>
        <v>39</v>
      </c>
      <c r="D20" s="49">
        <f>C20+C21+C22</f>
        <v>47</v>
      </c>
    </row>
    <row r="21" spans="1:5">
      <c r="A21" s="2" t="s">
        <v>91</v>
      </c>
      <c r="B21" s="3" t="str">
        <f>VLOOKUP(A21,BRUT!I$2:M$151,2,FALSE)</f>
        <v>CEAPC</v>
      </c>
      <c r="C21">
        <v>0</v>
      </c>
      <c r="D21" s="49"/>
    </row>
    <row r="22" spans="1:5">
      <c r="A22" s="9" t="s">
        <v>7</v>
      </c>
      <c r="B22" s="3" t="str">
        <f>VLOOKUP(A22,BRUT!B$2:F$59,2,FALSE)</f>
        <v>CEAPC</v>
      </c>
      <c r="C22">
        <f>VLOOKUP(A22,' Femme brut'!$A$1:$F$159,3,FALSE)</f>
        <v>8</v>
      </c>
      <c r="D22" s="49"/>
    </row>
    <row r="23" spans="1:5">
      <c r="A23" s="2" t="s">
        <v>92</v>
      </c>
      <c r="B23" s="3" t="str">
        <f>VLOOKUP(A23,BRUT!I$2:M$151,2,FALSE)</f>
        <v>CEBPL</v>
      </c>
      <c r="C23">
        <f>VLOOKUP(A23,'Homme brut'!$A$1:$F$158,3,FALSE)</f>
        <v>42</v>
      </c>
      <c r="D23" s="49">
        <f>C23+C24+C25</f>
        <v>46</v>
      </c>
    </row>
    <row r="24" spans="1:5">
      <c r="A24" s="4" t="s">
        <v>133</v>
      </c>
      <c r="B24" s="3" t="str">
        <f>VLOOKUP(A24,BRUT!I$2:M$151,2,FALSE)</f>
        <v>CEBPL</v>
      </c>
      <c r="C24">
        <v>0</v>
      </c>
      <c r="D24" s="49"/>
    </row>
    <row r="25" spans="1:5">
      <c r="A25" s="9" t="s">
        <v>14</v>
      </c>
      <c r="B25" s="3" t="str">
        <f>VLOOKUP(A25,BRUT!B$2:F$59,2,FALSE)</f>
        <v>CEBPL</v>
      </c>
      <c r="C25">
        <f>VLOOKUP(A25,' Femme brut'!$A$1:$F$159,3,FALSE)</f>
        <v>4</v>
      </c>
      <c r="D25" s="49"/>
    </row>
    <row r="26" spans="1:5">
      <c r="A26" s="2" t="s">
        <v>98</v>
      </c>
      <c r="B26" s="3" t="str">
        <f>VLOOKUP(A26,BRUT!I$2:M$151,2,FALSE)</f>
        <v>CEGEE</v>
      </c>
      <c r="C26">
        <f>VLOOKUP(A26,'Homme brut'!$A$1:$F$158,3,FALSE)</f>
        <v>37</v>
      </c>
      <c r="D26" s="49">
        <f>C26+C27+C28</f>
        <v>73</v>
      </c>
    </row>
    <row r="27" spans="1:5">
      <c r="A27" s="2" t="s">
        <v>64</v>
      </c>
      <c r="B27" s="3" t="str">
        <f>VLOOKUP(A27,BRUT!B$2:F$59,2,FALSE)</f>
        <v>CEGEE</v>
      </c>
      <c r="C27">
        <f>VLOOKUP(A27,' Femme brut'!$A$1:$F$159,3,FALSE)</f>
        <v>36</v>
      </c>
      <c r="D27" s="49"/>
      <c r="E27" t="s">
        <v>301</v>
      </c>
    </row>
    <row r="28" spans="1:5">
      <c r="A28" s="4" t="s">
        <v>184</v>
      </c>
      <c r="B28" s="3" t="str">
        <f>VLOOKUP(A28,BRUT!I$2:M$151,2,FALSE)</f>
        <v>CEGEE</v>
      </c>
      <c r="C28">
        <v>0</v>
      </c>
      <c r="D28" s="49"/>
    </row>
    <row r="29" spans="1:5">
      <c r="A29" s="3" t="s">
        <v>194</v>
      </c>
      <c r="B29" s="3" t="str">
        <f>VLOOKUP(A29,BRUT!I$2:M$151,2,FALSE)</f>
        <v>CEHDF</v>
      </c>
      <c r="C29">
        <f>VLOOKUP(A29,'Homme brut'!$A$1:$F$158,3,FALSE)</f>
        <v>24</v>
      </c>
      <c r="D29" s="49">
        <f>C29+C30+C31</f>
        <v>49</v>
      </c>
    </row>
    <row r="30" spans="1:5">
      <c r="A30" s="2" t="s">
        <v>111</v>
      </c>
      <c r="B30" s="3" t="str">
        <f>VLOOKUP(A30,BRUT!I$2:M$151,2,FALSE)</f>
        <v>CEHDF</v>
      </c>
      <c r="C30">
        <v>0</v>
      </c>
      <c r="D30" s="49"/>
    </row>
    <row r="31" spans="1:5">
      <c r="A31" s="9" t="s">
        <v>20</v>
      </c>
      <c r="B31" s="3" t="str">
        <f>VLOOKUP(A31,BRUT!B$2:F$59,2,FALSE)</f>
        <v>CEHDF</v>
      </c>
      <c r="C31">
        <f>VLOOKUP(A31,' Femme brut'!$A$1:$F$159,3,FALSE)</f>
        <v>25</v>
      </c>
      <c r="D31" s="49"/>
    </row>
    <row r="32" spans="1:5">
      <c r="A32" s="2" t="s">
        <v>65</v>
      </c>
      <c r="B32" s="3" t="str">
        <f>VLOOKUP(A32,BRUT!B$2:F$59,2,FALSE)</f>
        <v>CEIDF</v>
      </c>
      <c r="C32">
        <f>VLOOKUP(A32,' Femme brut'!$A$1:$F$159,3,FALSE)</f>
        <v>36</v>
      </c>
      <c r="D32" s="49">
        <f>C32+C33+C34</f>
        <v>67</v>
      </c>
    </row>
    <row r="33" spans="1:5">
      <c r="A33" s="4" t="s">
        <v>138</v>
      </c>
      <c r="B33" s="3" t="str">
        <f>VLOOKUP(A33,BRUT!I$2:M$151,2,FALSE)</f>
        <v>CEIDF</v>
      </c>
      <c r="C33">
        <f>VLOOKUP(A33,'Homme brut'!$A$1:$F$158,3,FALSE)</f>
        <v>31</v>
      </c>
      <c r="D33" s="49"/>
      <c r="E33" t="s">
        <v>299</v>
      </c>
    </row>
    <row r="34" spans="1:5">
      <c r="A34" s="4" t="s">
        <v>147</v>
      </c>
      <c r="B34" s="3" t="str">
        <f>VLOOKUP(A34,BRUT!I$2:M$151,2,FALSE)</f>
        <v>CEIDF</v>
      </c>
      <c r="C34">
        <v>0</v>
      </c>
      <c r="D34" s="49"/>
    </row>
    <row r="35" spans="1:5">
      <c r="A35" s="2" t="s">
        <v>87</v>
      </c>
      <c r="B35" s="3" t="str">
        <f>VLOOKUP(A35,BRUT!I$2:M$151,2,FALSE)</f>
        <v>CELC</v>
      </c>
      <c r="C35">
        <f>VLOOKUP(A35,'Homme brut'!$A$1:$F$158,3,FALSE)</f>
        <v>40</v>
      </c>
      <c r="D35" s="49">
        <f>C35+C36+C37</f>
        <v>63</v>
      </c>
    </row>
    <row r="36" spans="1:5">
      <c r="A36" s="2" t="s">
        <v>101</v>
      </c>
      <c r="B36" s="3" t="str">
        <f>VLOOKUP(A36,BRUT!I$2:M$151,2,FALSE)</f>
        <v>CELC</v>
      </c>
      <c r="C36">
        <v>0</v>
      </c>
      <c r="D36" s="49"/>
    </row>
    <row r="37" spans="1:5">
      <c r="A37" s="9" t="s">
        <v>33</v>
      </c>
      <c r="B37" s="3" t="str">
        <f>VLOOKUP(A37,BRUT!B$2:F$59,2,FALSE)</f>
        <v>CELC</v>
      </c>
      <c r="C37">
        <f>VLOOKUP(A37,' Femme brut'!$A$1:$F$159,3,FALSE)</f>
        <v>23</v>
      </c>
      <c r="D37" s="49"/>
    </row>
    <row r="38" spans="1:5">
      <c r="A38" s="2" t="s">
        <v>113</v>
      </c>
      <c r="B38" s="3" t="str">
        <f>VLOOKUP(A38,BRUT!I$2:M$151,2,FALSE)</f>
        <v>CELR</v>
      </c>
      <c r="C38">
        <f>VLOOKUP(A38,'Homme brut'!$A$1:$F$158,3,FALSE)</f>
        <v>33</v>
      </c>
      <c r="D38" s="49">
        <f>C38+C39+C40</f>
        <v>55</v>
      </c>
    </row>
    <row r="39" spans="1:5">
      <c r="A39" s="4" t="s">
        <v>180</v>
      </c>
      <c r="B39" s="3" t="str">
        <f>VLOOKUP(A39,BRUT!I$2:M$151,2,FALSE)</f>
        <v>CELR</v>
      </c>
      <c r="C39">
        <v>0</v>
      </c>
      <c r="D39" s="49"/>
    </row>
    <row r="40" spans="1:5">
      <c r="A40" s="9" t="s">
        <v>251</v>
      </c>
      <c r="B40" s="3" t="str">
        <f>VLOOKUP(A40,BRUT!B$2:F$59,2,FALSE)</f>
        <v>CELR</v>
      </c>
      <c r="C40">
        <f>VLOOKUP(A40,' Femme brut'!$A$1:$F$159,3,FALSE)</f>
        <v>22</v>
      </c>
      <c r="D40" s="49"/>
    </row>
    <row r="41" spans="1:5">
      <c r="A41" s="4" t="s">
        <v>161</v>
      </c>
      <c r="B41" s="3" t="str">
        <f>VLOOKUP(A41,BRUT!I$2:M$151,2,FALSE)</f>
        <v>CEN</v>
      </c>
      <c r="C41">
        <f>VLOOKUP(A41,'Homme brut'!$A$1:$F$158,3,FALSE)</f>
        <v>37</v>
      </c>
      <c r="D41" s="49">
        <f>C41+C42+C43</f>
        <v>65</v>
      </c>
    </row>
    <row r="42" spans="1:5">
      <c r="A42" s="2" t="s">
        <v>102</v>
      </c>
      <c r="B42" s="3" t="str">
        <f>VLOOKUP(A42,BRUT!I$2:M$151,2,FALSE)</f>
        <v>CEN</v>
      </c>
      <c r="C42">
        <v>0</v>
      </c>
      <c r="D42" s="49"/>
    </row>
    <row r="43" spans="1:5">
      <c r="A43" s="2" t="s">
        <v>69</v>
      </c>
      <c r="B43" s="3" t="str">
        <f>VLOOKUP(A43,BRUT!B$2:F$59,2,FALSE)</f>
        <v>CEN</v>
      </c>
      <c r="C43">
        <f>VLOOKUP(A43,' Femme brut'!$A$1:$F$159,3,FALSE)</f>
        <v>28</v>
      </c>
      <c r="D43" s="49"/>
    </row>
    <row r="44" spans="1:5">
      <c r="A44" s="2" t="s">
        <v>50</v>
      </c>
      <c r="B44" s="3" t="str">
        <f>VLOOKUP(A44,BRUT!I$2:M$151,2,FALSE)</f>
        <v>Natixis</v>
      </c>
      <c r="C44">
        <f>VLOOKUP(A44,'Homme brut'!$A$1:$F$158,3,FALSE)</f>
        <v>42</v>
      </c>
      <c r="D44" s="49">
        <f>C44+C45+C46</f>
        <v>58</v>
      </c>
    </row>
    <row r="45" spans="1:5">
      <c r="A45" s="2" t="s">
        <v>48</v>
      </c>
      <c r="B45" s="3" t="str">
        <f>VLOOKUP(A45,BRUT!I$2:M$151,2,FALSE)</f>
        <v>Natixis</v>
      </c>
      <c r="C45">
        <v>0</v>
      </c>
      <c r="D45" s="49"/>
    </row>
    <row r="46" spans="1:5">
      <c r="A46" s="9" t="s">
        <v>31</v>
      </c>
      <c r="B46" s="3" t="str">
        <f>VLOOKUP(A46,BRUT!B$2:F$59,2,FALSE)</f>
        <v>Natixis</v>
      </c>
      <c r="C46">
        <f>VLOOKUP(A46,' Femme brut'!$A$1:$F$159,3,FALSE)</f>
        <v>16</v>
      </c>
      <c r="D46" s="49"/>
    </row>
  </sheetData>
  <mergeCells count="15">
    <mergeCell ref="D44:D46"/>
    <mergeCell ref="D2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F1A2-0B0E-485E-92DA-884ADFE584C5}">
  <dimension ref="A1:E49"/>
  <sheetViews>
    <sheetView topLeftCell="A6" workbookViewId="0">
      <selection activeCell="J50" sqref="J50"/>
    </sheetView>
  </sheetViews>
  <sheetFormatPr baseColWidth="10" defaultRowHeight="15"/>
  <cols>
    <col min="1" max="1" width="29.28515625" customWidth="1"/>
  </cols>
  <sheetData>
    <row r="1" spans="1:4">
      <c r="A1" s="3" t="s">
        <v>225</v>
      </c>
      <c r="B1" s="3" t="s">
        <v>228</v>
      </c>
      <c r="C1" t="s">
        <v>250</v>
      </c>
      <c r="D1" s="40" t="s">
        <v>227</v>
      </c>
    </row>
    <row r="2" spans="1:4">
      <c r="A2" s="2" t="s">
        <v>107</v>
      </c>
      <c r="B2" s="3" t="str">
        <f>VLOOKUP(A2,BRUT!I$2:M$151,2,FALSE)</f>
        <v>BPALC</v>
      </c>
      <c r="C2">
        <f>VLOOKUP(A2,'Homme net'!$A$1:$F$158,3,FALSE)</f>
        <v>70</v>
      </c>
      <c r="D2" s="59">
        <f>SUM(C2:C4)</f>
        <v>137</v>
      </c>
    </row>
    <row r="3" spans="1:4">
      <c r="A3" s="2" t="s">
        <v>74</v>
      </c>
      <c r="B3" s="3" t="str">
        <f>VLOOKUP(A3,BRUT!B$2:F$59,2,FALSE)</f>
        <v>BPALC</v>
      </c>
      <c r="C3">
        <f>VLOOKUP(A3,'Femme net'!$A$1:$F$159,3,FALSE)</f>
        <v>67</v>
      </c>
      <c r="D3" s="59"/>
    </row>
    <row r="4" spans="1:4">
      <c r="A4" s="4" t="s">
        <v>183</v>
      </c>
      <c r="B4" s="3" t="str">
        <f>VLOOKUP(A4,BRUT!I$2:M$151,2,FALSE)</f>
        <v>BPALC</v>
      </c>
      <c r="C4">
        <v>0</v>
      </c>
      <c r="D4" s="59"/>
    </row>
    <row r="5" spans="1:4">
      <c r="A5" s="2" t="s">
        <v>95</v>
      </c>
      <c r="B5" s="3" t="str">
        <f>VLOOKUP(A5,BRUT!I$2:M$151,2,FALSE)</f>
        <v>BPCE  SI</v>
      </c>
      <c r="C5">
        <f>VLOOKUP(A5,'Homme net'!$A$1:$F$158,3,FALSE)</f>
        <v>78</v>
      </c>
      <c r="D5" s="59">
        <f t="shared" ref="D5" si="0">SUM(C5:C7)</f>
        <v>122</v>
      </c>
    </row>
    <row r="6" spans="1:4">
      <c r="A6" s="9" t="s">
        <v>302</v>
      </c>
      <c r="B6" s="3" t="s">
        <v>303</v>
      </c>
      <c r="C6">
        <v>44</v>
      </c>
      <c r="D6" s="59"/>
    </row>
    <row r="7" spans="1:4">
      <c r="A7" s="3" t="s">
        <v>199</v>
      </c>
      <c r="B7" s="3" t="str">
        <f>VLOOKUP(A7,BRUT!I$2:M$151,2,FALSE)</f>
        <v>BPCE  SI</v>
      </c>
      <c r="C7">
        <v>0</v>
      </c>
      <c r="D7" s="59"/>
    </row>
    <row r="8" spans="1:4">
      <c r="A8" s="3" t="s">
        <v>192</v>
      </c>
      <c r="B8" s="3" t="str">
        <f>VLOOKUP(A8,BRUT!I$2:M$151,2,FALSE)</f>
        <v>BPCE IT</v>
      </c>
      <c r="C8">
        <f>VLOOKUP(A8,'Homme net'!$A$1:$F$158,3,FALSE)</f>
        <v>71</v>
      </c>
      <c r="D8" s="59">
        <f t="shared" ref="D8" si="1">SUM(C8:C10)</f>
        <v>136</v>
      </c>
    </row>
    <row r="9" spans="1:4">
      <c r="A9" s="3" t="s">
        <v>198</v>
      </c>
      <c r="B9" s="3" t="str">
        <f>VLOOKUP(A9,BRUT!I$2:M$151,2,FALSE)</f>
        <v>BPCE IT</v>
      </c>
      <c r="C9">
        <v>0</v>
      </c>
      <c r="D9" s="59"/>
    </row>
    <row r="10" spans="1:4">
      <c r="A10" s="9" t="s">
        <v>39</v>
      </c>
      <c r="B10" s="3" t="str">
        <f>VLOOKUP(A10,BRUT!B$2:F$59,2,FALSE)</f>
        <v>BPCE IT</v>
      </c>
      <c r="C10">
        <f>VLOOKUP(A10,'Femme net'!$A$1:$F$159,3,FALSE)</f>
        <v>65</v>
      </c>
      <c r="D10" s="59"/>
    </row>
    <row r="11" spans="1:4">
      <c r="A11" s="9" t="s">
        <v>34</v>
      </c>
      <c r="B11" s="3" t="str">
        <f>VLOOKUP(A11,BRUT!B$2:F$59,2,FALSE)</f>
        <v>BPGO</v>
      </c>
      <c r="C11">
        <f>VLOOKUP(A11,'Femme net'!$A$1:$F$159,3,FALSE)</f>
        <v>68</v>
      </c>
      <c r="D11" s="59">
        <f t="shared" ref="D11" si="2">SUM(C11:C13)</f>
        <v>128</v>
      </c>
    </row>
    <row r="12" spans="1:4">
      <c r="A12" s="2" t="s">
        <v>72</v>
      </c>
      <c r="B12" s="3" t="str">
        <f>VLOOKUP(A12,BRUT!B$2:F$59,2,FALSE)</f>
        <v>BPGO</v>
      </c>
      <c r="C12">
        <v>0</v>
      </c>
      <c r="D12" s="59"/>
    </row>
    <row r="13" spans="1:4">
      <c r="A13" s="4" t="s">
        <v>162</v>
      </c>
      <c r="B13" s="3" t="str">
        <f>VLOOKUP(A13,BRUT!I$2:M$151,2,FALSE)</f>
        <v>BPGO</v>
      </c>
      <c r="C13">
        <f>VLOOKUP(A13,'Homme net'!$A$1:$F$158,3,FALSE)</f>
        <v>60</v>
      </c>
      <c r="D13" s="59"/>
    </row>
    <row r="14" spans="1:4">
      <c r="A14" s="2" t="s">
        <v>76</v>
      </c>
      <c r="B14" s="3" t="str">
        <f>VLOOKUP(A14,BRUT!B$2:F$59,2,FALSE)</f>
        <v>BPS</v>
      </c>
      <c r="C14">
        <f>VLOOKUP(A14,'Femme net'!$A$1:$F$159,3,FALSE)</f>
        <v>62</v>
      </c>
      <c r="D14" s="59">
        <f t="shared" ref="D14" si="3">SUM(C14:C16)</f>
        <v>117</v>
      </c>
    </row>
    <row r="15" spans="1:4">
      <c r="A15" s="4" t="s">
        <v>167</v>
      </c>
      <c r="B15" s="3" t="str">
        <f>VLOOKUP(A15,BRUT!I$2:M$151,2,FALSE)</f>
        <v>BPS</v>
      </c>
      <c r="C15">
        <f>VLOOKUP(A15,'Homme net'!$A$1:$F$158,3,FALSE)</f>
        <v>55</v>
      </c>
      <c r="D15" s="59"/>
    </row>
    <row r="16" spans="1:4">
      <c r="A16" s="9" t="s">
        <v>16</v>
      </c>
      <c r="B16" s="3" t="str">
        <f>VLOOKUP(A16,BRUT!B$2:F$59,2,FALSE)</f>
        <v>BPS</v>
      </c>
      <c r="C16">
        <v>0</v>
      </c>
      <c r="D16" s="59"/>
    </row>
    <row r="17" spans="1:5">
      <c r="A17" s="4" t="s">
        <v>175</v>
      </c>
      <c r="B17" s="3" t="str">
        <f>VLOOKUP(A17,BRUT!I$2:M$151,2,FALSE)</f>
        <v>CCO</v>
      </c>
      <c r="C17">
        <f>VLOOKUP(A17,'Homme net'!$A$1:$F$158,3,FALSE)</f>
        <v>68</v>
      </c>
      <c r="D17" s="59">
        <f t="shared" ref="D17" si="4">SUM(C17:C19)</f>
        <v>103</v>
      </c>
    </row>
    <row r="18" spans="1:5">
      <c r="A18" s="3" t="s">
        <v>223</v>
      </c>
      <c r="B18" s="3" t="str">
        <f>VLOOKUP(A18,BRUT!I$2:M$151,2,FALSE)</f>
        <v>CCO</v>
      </c>
      <c r="C18">
        <v>0</v>
      </c>
      <c r="D18" s="59"/>
    </row>
    <row r="19" spans="1:5">
      <c r="A19" s="9" t="s">
        <v>9</v>
      </c>
      <c r="B19" s="3" t="str">
        <f>VLOOKUP(A19,BRUT!B$2:F$59,2,FALSE)</f>
        <v>CCO</v>
      </c>
      <c r="C19">
        <f>VLOOKUP(A19,'Femme net'!$A$1:$F$159,3,FALSE)</f>
        <v>35</v>
      </c>
      <c r="D19" s="59"/>
    </row>
    <row r="20" spans="1:5">
      <c r="A20" s="3" t="s">
        <v>221</v>
      </c>
      <c r="B20" s="3" t="str">
        <f>VLOOKUP(A20,BRUT!I$2:M$151,2,FALSE)</f>
        <v>CEAPC</v>
      </c>
      <c r="C20">
        <f>VLOOKUP(A20,'Homme net'!$A$1:$F$158,3,FALSE)</f>
        <v>76</v>
      </c>
      <c r="D20" s="59">
        <f t="shared" ref="D20" si="5">SUM(C20:C22)</f>
        <v>137</v>
      </c>
    </row>
    <row r="21" spans="1:5">
      <c r="A21" s="3" t="s">
        <v>205</v>
      </c>
      <c r="B21" s="3" t="str">
        <f>VLOOKUP(A21,BRUT!I$2:M$151,2,FALSE)</f>
        <v>CEAPC</v>
      </c>
      <c r="C21">
        <v>0</v>
      </c>
      <c r="D21" s="59"/>
    </row>
    <row r="22" spans="1:5">
      <c r="A22" s="9" t="s">
        <v>7</v>
      </c>
      <c r="B22" s="3" t="str">
        <f>VLOOKUP(A22,BRUT!B$2:F$59,2,FALSE)</f>
        <v>CEAPC</v>
      </c>
      <c r="C22">
        <f>VLOOKUP(A22,'Femme net'!$A$1:$F$159,3,FALSE)</f>
        <v>61</v>
      </c>
      <c r="D22" s="59"/>
    </row>
    <row r="23" spans="1:5">
      <c r="A23" s="2" t="s">
        <v>92</v>
      </c>
      <c r="B23" s="3" t="str">
        <f>VLOOKUP(A23,BRUT!I$2:M$151,2,FALSE)</f>
        <v>CEBPL</v>
      </c>
      <c r="C23">
        <f>VLOOKUP(A23,'Homme net'!$A$1:$F$158,3,FALSE)</f>
        <v>67</v>
      </c>
      <c r="D23" s="59">
        <f t="shared" ref="D23" si="6">SUM(C23:C25)</f>
        <v>118</v>
      </c>
    </row>
    <row r="24" spans="1:5">
      <c r="A24" s="4" t="s">
        <v>133</v>
      </c>
      <c r="B24" s="3" t="str">
        <f>VLOOKUP(A24,BRUT!I$2:M$151,2,FALSE)</f>
        <v>CEBPL</v>
      </c>
      <c r="C24">
        <v>0</v>
      </c>
      <c r="D24" s="59"/>
    </row>
    <row r="25" spans="1:5">
      <c r="A25" s="9" t="s">
        <v>14</v>
      </c>
      <c r="B25" s="3" t="str">
        <f>VLOOKUP(A25,BRUT!B$2:F$59,2,FALSE)</f>
        <v>CEBPL</v>
      </c>
      <c r="C25">
        <f>VLOOKUP(A25,'Femme net'!$A$1:$F$159,3,FALSE)</f>
        <v>51</v>
      </c>
      <c r="D25" s="59"/>
    </row>
    <row r="26" spans="1:5">
      <c r="A26" s="3" t="s">
        <v>207</v>
      </c>
      <c r="B26" s="3" t="str">
        <f>VLOOKUP(A26,BRUT!I$2:M$151,2,FALSE)</f>
        <v>CEGEE</v>
      </c>
      <c r="C26">
        <f>VLOOKUP(A26,'Homme net'!$A$1:$F$158,3,FALSE)</f>
        <v>72</v>
      </c>
      <c r="D26" s="59">
        <f t="shared" ref="D26" si="7">SUM(C26:C28)</f>
        <v>142</v>
      </c>
    </row>
    <row r="27" spans="1:5">
      <c r="A27" s="2" t="s">
        <v>64</v>
      </c>
      <c r="B27" s="3" t="str">
        <f>VLOOKUP(A27,BRUT!B$2:F$59,2,FALSE)</f>
        <v>CEGEE</v>
      </c>
      <c r="C27">
        <f>VLOOKUP(A27,'Femme net'!$A$1:$F$159,3,FALSE)</f>
        <v>70</v>
      </c>
      <c r="D27" s="59"/>
      <c r="E27" t="s">
        <v>299</v>
      </c>
    </row>
    <row r="28" spans="1:5">
      <c r="A28" s="4" t="s">
        <v>184</v>
      </c>
      <c r="B28" s="3" t="str">
        <f>VLOOKUP(A28,BRUT!I$2:M$151,2,FALSE)</f>
        <v>CEGEE</v>
      </c>
      <c r="C28">
        <v>0</v>
      </c>
      <c r="D28" s="59"/>
    </row>
    <row r="29" spans="1:5">
      <c r="A29" s="4" t="s">
        <v>238</v>
      </c>
      <c r="B29" s="3" t="str">
        <f>VLOOKUP(A29,BRUT!I$2:M$151,2,FALSE)</f>
        <v>CEHDF</v>
      </c>
      <c r="C29">
        <f>VLOOKUP(A29,'Homme net'!$A$1:$F$158,3,FALSE)</f>
        <v>86</v>
      </c>
      <c r="D29" s="59">
        <f t="shared" ref="D29" si="8">SUM(C29:C31)</f>
        <v>158</v>
      </c>
    </row>
    <row r="30" spans="1:5">
      <c r="A30" s="9" t="s">
        <v>35</v>
      </c>
      <c r="B30" s="3" t="str">
        <f>VLOOKUP(A30,BRUT!B$2:F$59,2,FALSE)</f>
        <v>CEHDF</v>
      </c>
      <c r="C30">
        <f>VLOOKUP(A30,'Femme net'!$A$1:$F$159,3,FALSE)</f>
        <v>72</v>
      </c>
      <c r="D30" s="59"/>
      <c r="E30" t="s">
        <v>300</v>
      </c>
    </row>
    <row r="31" spans="1:5">
      <c r="A31" s="3" t="s">
        <v>194</v>
      </c>
      <c r="B31" s="3" t="str">
        <f>VLOOKUP(A31,BRUT!I$2:M$151,2,FALSE)</f>
        <v>CEHDF</v>
      </c>
      <c r="C31">
        <v>0</v>
      </c>
      <c r="D31" s="59"/>
    </row>
    <row r="32" spans="1:5">
      <c r="A32" s="4" t="s">
        <v>141</v>
      </c>
      <c r="B32" s="3" t="str">
        <f>VLOOKUP(A32,BRUT!I$2:M$151,2,FALSE)</f>
        <v>CEIDF</v>
      </c>
      <c r="C32">
        <f>VLOOKUP(A32,'Homme net'!$A$1:$F$158,3,FALSE)</f>
        <v>78</v>
      </c>
      <c r="D32" s="59">
        <f t="shared" ref="D32" si="9">SUM(C32:C34)</f>
        <v>138</v>
      </c>
    </row>
    <row r="33" spans="1:5">
      <c r="A33" s="4" t="s">
        <v>142</v>
      </c>
      <c r="B33" s="3" t="str">
        <f>VLOOKUP(A33,BRUT!I$2:M$151,2,FALSE)</f>
        <v>CEIDF</v>
      </c>
      <c r="C33">
        <v>0</v>
      </c>
      <c r="D33" s="59"/>
    </row>
    <row r="34" spans="1:5">
      <c r="A34" s="2" t="s">
        <v>65</v>
      </c>
      <c r="B34" s="3" t="str">
        <f>VLOOKUP(A34,BRUT!B$2:F$59,2,FALSE)</f>
        <v>CEIDF</v>
      </c>
      <c r="C34">
        <f>VLOOKUP(A34,'Femme net'!$A$1:$F$159,3,FALSE)</f>
        <v>60</v>
      </c>
      <c r="D34" s="59"/>
    </row>
    <row r="35" spans="1:5">
      <c r="A35" s="3" t="s">
        <v>210</v>
      </c>
      <c r="B35" s="3" t="str">
        <f>VLOOKUP(A35,BRUT!I$2:M$151,2,FALSE)</f>
        <v>CELC</v>
      </c>
      <c r="C35">
        <f>VLOOKUP(A35,'Homme net'!$A$1:$F$158,3,FALSE)</f>
        <v>72</v>
      </c>
      <c r="D35" s="59">
        <f t="shared" ref="D35" si="10">SUM(C35:C37)</f>
        <v>135</v>
      </c>
    </row>
    <row r="36" spans="1:5">
      <c r="A36" s="4" t="s">
        <v>134</v>
      </c>
      <c r="B36" s="3" t="str">
        <f>VLOOKUP(A36,BRUT!I$2:M$151,2,FALSE)</f>
        <v>CELC</v>
      </c>
      <c r="C36">
        <v>0</v>
      </c>
      <c r="D36" s="59"/>
    </row>
    <row r="37" spans="1:5">
      <c r="A37" s="2" t="s">
        <v>67</v>
      </c>
      <c r="B37" s="3" t="str">
        <f>VLOOKUP(A37,BRUT!B$2:F$59,2,FALSE)</f>
        <v>CELC</v>
      </c>
      <c r="C37">
        <f>VLOOKUP(A37,'Femme net'!$A$1:$F$159,3,FALSE)</f>
        <v>63</v>
      </c>
      <c r="D37" s="59"/>
    </row>
    <row r="38" spans="1:5">
      <c r="A38" s="2" t="s">
        <v>113</v>
      </c>
      <c r="B38" s="3" t="str">
        <f>VLOOKUP(A38,BRUT!I$2:M$151,2,FALSE)</f>
        <v>CELR</v>
      </c>
      <c r="C38">
        <f>VLOOKUP(A38,'Homme net'!$A$1:$F$158,3,FALSE)</f>
        <v>64</v>
      </c>
      <c r="D38" s="59">
        <f t="shared" ref="D38" si="11">SUM(C38:C40)</f>
        <v>120</v>
      </c>
    </row>
    <row r="39" spans="1:5">
      <c r="A39" s="4" t="s">
        <v>180</v>
      </c>
      <c r="B39" s="3" t="str">
        <f>VLOOKUP(A39,BRUT!I$2:M$151,2,FALSE)</f>
        <v>CELR</v>
      </c>
      <c r="C39">
        <v>0</v>
      </c>
      <c r="D39" s="59"/>
    </row>
    <row r="40" spans="1:5">
      <c r="A40" s="9" t="s">
        <v>12</v>
      </c>
      <c r="B40" s="3" t="str">
        <f>VLOOKUP(A40,BRUT!B$2:F$59,2,FALSE)</f>
        <v>CELR</v>
      </c>
      <c r="C40">
        <f>VLOOKUP(A40,'Femme net'!$A$1:$F$159,3,FALSE)</f>
        <v>56</v>
      </c>
      <c r="D40" s="59"/>
    </row>
    <row r="41" spans="1:5">
      <c r="A41" s="4" t="s">
        <v>161</v>
      </c>
      <c r="B41" s="3" t="str">
        <f>VLOOKUP(A41,BRUT!I$2:M$151,2,FALSE)</f>
        <v>CEN</v>
      </c>
      <c r="C41">
        <f>VLOOKUP(A41,'Homme net'!$A$1:$F$158,3,FALSE)</f>
        <v>74</v>
      </c>
      <c r="D41" s="59">
        <f t="shared" ref="D41" si="12">SUM(C41:C43)</f>
        <v>145</v>
      </c>
    </row>
    <row r="42" spans="1:5">
      <c r="A42" s="9" t="s">
        <v>36</v>
      </c>
      <c r="B42" s="3" t="str">
        <f>VLOOKUP(A42,BRUT!B$2:F$59,2,FALSE)</f>
        <v>CEN</v>
      </c>
      <c r="C42">
        <f>VLOOKUP(A42,'Femme net'!$A$1:$F$159,3,FALSE)</f>
        <v>71</v>
      </c>
      <c r="D42" s="59"/>
    </row>
    <row r="43" spans="1:5">
      <c r="A43" s="2" t="s">
        <v>102</v>
      </c>
      <c r="B43" s="3" t="str">
        <f>VLOOKUP(A43,BRUT!I$2:M$151,2,FALSE)</f>
        <v>CEN</v>
      </c>
      <c r="C43">
        <v>0</v>
      </c>
      <c r="D43" s="59"/>
    </row>
    <row r="44" spans="1:5">
      <c r="A44" s="3" t="s">
        <v>189</v>
      </c>
      <c r="B44" s="3" t="str">
        <f>VLOOKUP(A44,BRUT!I$2:M$151,2,FALSE)</f>
        <v>Natixis</v>
      </c>
      <c r="C44">
        <f>VLOOKUP(A44,'Homme net'!$A$1:$F$158,3,FALSE)</f>
        <v>86</v>
      </c>
      <c r="D44" s="60">
        <f t="shared" ref="D44" si="13">SUM(C44:C46)</f>
        <v>152</v>
      </c>
    </row>
    <row r="45" spans="1:5">
      <c r="A45" s="3" t="s">
        <v>203</v>
      </c>
      <c r="B45" s="3" t="str">
        <f>VLOOKUP(A45,BRUT!I$2:M$151,2,FALSE)</f>
        <v>Natixis</v>
      </c>
      <c r="C45">
        <v>0</v>
      </c>
      <c r="D45" s="60"/>
      <c r="E45" t="s">
        <v>301</v>
      </c>
    </row>
    <row r="46" spans="1:5">
      <c r="A46" s="9" t="s">
        <v>31</v>
      </c>
      <c r="B46" s="3" t="str">
        <f>VLOOKUP(A46,BRUT!B$2:F$59,2,FALSE)</f>
        <v>Natixis</v>
      </c>
      <c r="C46">
        <f>VLOOKUP(A46,'Femme net'!$A$1:$F$159,3,FALSE)</f>
        <v>66</v>
      </c>
      <c r="D46" s="60"/>
    </row>
    <row r="47" spans="1:5">
      <c r="D47" s="61"/>
    </row>
    <row r="48" spans="1:5">
      <c r="D48" s="61"/>
    </row>
    <row r="49" spans="4:4">
      <c r="D49" s="61"/>
    </row>
  </sheetData>
  <sortState xmlns:xlrd2="http://schemas.microsoft.com/office/spreadsheetml/2017/richdata2" ref="A2:C46">
    <sortCondition ref="B2:B46"/>
    <sortCondition descending="1" ref="C2:C46"/>
  </sortState>
  <mergeCells count="16">
    <mergeCell ref="D41:D43"/>
    <mergeCell ref="D44:D46"/>
    <mergeCell ref="D47:D49"/>
    <mergeCell ref="D14:D16"/>
    <mergeCell ref="D17:D19"/>
    <mergeCell ref="D20:D22"/>
    <mergeCell ref="D23:D25"/>
    <mergeCell ref="D26:D28"/>
    <mergeCell ref="D29:D31"/>
    <mergeCell ref="D32:D34"/>
    <mergeCell ref="D35:D37"/>
    <mergeCell ref="D2:D4"/>
    <mergeCell ref="D5:D7"/>
    <mergeCell ref="D8:D10"/>
    <mergeCell ref="D11:D13"/>
    <mergeCell ref="D38:D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09D6-DFD6-4F3E-911E-9209F3253240}">
  <dimension ref="A1:D49"/>
  <sheetViews>
    <sheetView workbookViewId="0">
      <selection activeCell="I15" sqref="I15"/>
    </sheetView>
  </sheetViews>
  <sheetFormatPr baseColWidth="10" defaultRowHeight="15"/>
  <cols>
    <col min="2" max="2" width="44.140625" customWidth="1"/>
    <col min="4" max="4" width="15.5703125" style="40" bestFit="1" customWidth="1"/>
  </cols>
  <sheetData>
    <row r="1" spans="1:4">
      <c r="A1" s="41">
        <v>1</v>
      </c>
      <c r="B1" s="42" t="s">
        <v>232</v>
      </c>
      <c r="C1" s="41" t="s">
        <v>58</v>
      </c>
      <c r="D1" s="62">
        <f>SUM(A1:A4)</f>
        <v>12</v>
      </c>
    </row>
    <row r="2" spans="1:4">
      <c r="A2" s="41">
        <v>3</v>
      </c>
      <c r="B2" s="43" t="s">
        <v>183</v>
      </c>
      <c r="C2" s="41" t="s">
        <v>58</v>
      </c>
      <c r="D2" s="62"/>
    </row>
    <row r="3" spans="1:4">
      <c r="A3" s="41">
        <v>5</v>
      </c>
      <c r="B3" s="42" t="s">
        <v>232</v>
      </c>
      <c r="C3" s="41" t="s">
        <v>58</v>
      </c>
      <c r="D3" s="62"/>
    </row>
    <row r="4" spans="1:4">
      <c r="A4" s="41">
        <v>3</v>
      </c>
      <c r="B4" s="42" t="s">
        <v>269</v>
      </c>
      <c r="C4" s="41" t="s">
        <v>58</v>
      </c>
      <c r="D4" s="62"/>
    </row>
    <row r="5" spans="1:4">
      <c r="A5" s="41">
        <v>3</v>
      </c>
      <c r="B5" s="42" t="s">
        <v>237</v>
      </c>
      <c r="C5" s="41" t="s">
        <v>24</v>
      </c>
      <c r="D5" s="62">
        <f>SUM(A5:A8)</f>
        <v>30</v>
      </c>
    </row>
    <row r="6" spans="1:4">
      <c r="A6" s="41">
        <v>5</v>
      </c>
      <c r="B6" s="42" t="s">
        <v>258</v>
      </c>
      <c r="C6" s="41" t="s">
        <v>24</v>
      </c>
      <c r="D6" s="62"/>
    </row>
    <row r="7" spans="1:4">
      <c r="A7" s="41">
        <v>3</v>
      </c>
      <c r="B7" s="42" t="s">
        <v>259</v>
      </c>
      <c r="C7" s="41" t="s">
        <v>24</v>
      </c>
      <c r="D7" s="62"/>
    </row>
    <row r="8" spans="1:4">
      <c r="A8" s="41">
        <v>19</v>
      </c>
      <c r="B8" s="42" t="s">
        <v>258</v>
      </c>
      <c r="C8" s="41" t="s">
        <v>24</v>
      </c>
      <c r="D8" s="62"/>
    </row>
    <row r="9" spans="1:4">
      <c r="A9" s="41">
        <v>8</v>
      </c>
      <c r="B9" s="44" t="s">
        <v>39</v>
      </c>
      <c r="C9" s="45" t="s">
        <v>40</v>
      </c>
      <c r="D9" s="46">
        <f>A9</f>
        <v>8</v>
      </c>
    </row>
    <row r="10" spans="1:4">
      <c r="A10" s="41">
        <v>3</v>
      </c>
      <c r="B10" s="42" t="s">
        <v>230</v>
      </c>
      <c r="C10" s="47" t="s">
        <v>19</v>
      </c>
      <c r="D10" s="49">
        <f>A10+A11</f>
        <v>4</v>
      </c>
    </row>
    <row r="11" spans="1:4">
      <c r="A11" s="41">
        <v>1</v>
      </c>
      <c r="B11" s="44" t="s">
        <v>34</v>
      </c>
      <c r="C11" s="45" t="s">
        <v>19</v>
      </c>
      <c r="D11" s="49"/>
    </row>
    <row r="12" spans="1:4">
      <c r="A12" s="41">
        <v>1</v>
      </c>
      <c r="B12" s="42" t="s">
        <v>260</v>
      </c>
      <c r="C12" s="41" t="s">
        <v>131</v>
      </c>
      <c r="D12" s="46">
        <f>A12</f>
        <v>1</v>
      </c>
    </row>
    <row r="13" spans="1:4">
      <c r="A13" s="41">
        <v>1</v>
      </c>
      <c r="B13" s="42" t="s">
        <v>231</v>
      </c>
      <c r="C13" s="41" t="s">
        <v>17</v>
      </c>
      <c r="D13" s="46">
        <f>A13</f>
        <v>1</v>
      </c>
    </row>
    <row r="14" spans="1:4">
      <c r="A14" s="41">
        <v>18</v>
      </c>
      <c r="B14" s="42" t="s">
        <v>286</v>
      </c>
      <c r="C14" s="41" t="s">
        <v>8</v>
      </c>
      <c r="D14" s="49">
        <f>SUM(A14:A16)</f>
        <v>23</v>
      </c>
    </row>
    <row r="15" spans="1:4">
      <c r="A15" s="41">
        <v>3</v>
      </c>
      <c r="B15" s="41" t="s">
        <v>221</v>
      </c>
      <c r="C15" s="41" t="s">
        <v>8</v>
      </c>
      <c r="D15" s="49"/>
    </row>
    <row r="16" spans="1:4">
      <c r="A16" s="41">
        <v>2</v>
      </c>
      <c r="B16" s="41" t="s">
        <v>205</v>
      </c>
      <c r="C16" s="41" t="s">
        <v>8</v>
      </c>
      <c r="D16" s="49"/>
    </row>
    <row r="17" spans="1:4">
      <c r="A17" s="41">
        <v>5</v>
      </c>
      <c r="B17" s="42" t="s">
        <v>229</v>
      </c>
      <c r="C17" s="41" t="s">
        <v>4</v>
      </c>
      <c r="D17" s="49">
        <f>A17+A18</f>
        <v>13</v>
      </c>
    </row>
    <row r="18" spans="1:4">
      <c r="A18" s="41">
        <v>8</v>
      </c>
      <c r="B18" s="42" t="s">
        <v>229</v>
      </c>
      <c r="C18" s="41" t="s">
        <v>4</v>
      </c>
      <c r="D18" s="49"/>
    </row>
    <row r="19" spans="1:4">
      <c r="A19" s="41">
        <v>3</v>
      </c>
      <c r="B19" s="41" t="s">
        <v>194</v>
      </c>
      <c r="C19" s="41" t="s">
        <v>21</v>
      </c>
      <c r="D19" s="49">
        <f>A19+A20</f>
        <v>7</v>
      </c>
    </row>
    <row r="20" spans="1:4">
      <c r="A20" s="41">
        <v>4</v>
      </c>
      <c r="B20" s="44" t="s">
        <v>35</v>
      </c>
      <c r="C20" s="45" t="s">
        <v>21</v>
      </c>
      <c r="D20" s="49"/>
    </row>
    <row r="21" spans="1:4">
      <c r="A21" s="41">
        <v>8</v>
      </c>
      <c r="B21" s="42" t="s">
        <v>233</v>
      </c>
      <c r="C21" s="41" t="s">
        <v>6</v>
      </c>
      <c r="D21" s="49">
        <f>SUM(A21:A24)</f>
        <v>36</v>
      </c>
    </row>
    <row r="22" spans="1:4">
      <c r="A22" s="41">
        <v>1</v>
      </c>
      <c r="B22" s="41" t="s">
        <v>211</v>
      </c>
      <c r="C22" s="41" t="s">
        <v>6</v>
      </c>
      <c r="D22" s="49"/>
    </row>
    <row r="23" spans="1:4">
      <c r="A23" s="41">
        <v>18</v>
      </c>
      <c r="B23" s="43" t="s">
        <v>141</v>
      </c>
      <c r="C23" s="41" t="s">
        <v>6</v>
      </c>
      <c r="D23" s="49"/>
    </row>
    <row r="24" spans="1:4">
      <c r="A24" s="41">
        <v>9</v>
      </c>
      <c r="B24" s="43" t="s">
        <v>142</v>
      </c>
      <c r="C24" s="41" t="s">
        <v>6</v>
      </c>
      <c r="D24" s="49"/>
    </row>
    <row r="25" spans="1:4">
      <c r="A25" s="41">
        <v>4</v>
      </c>
      <c r="B25" s="44" t="s">
        <v>33</v>
      </c>
      <c r="C25" s="45" t="s">
        <v>30</v>
      </c>
      <c r="D25" s="49">
        <f>SUM(A25:A29)</f>
        <v>16</v>
      </c>
    </row>
    <row r="26" spans="1:4">
      <c r="A26" s="41">
        <v>6</v>
      </c>
      <c r="B26" s="41" t="s">
        <v>210</v>
      </c>
      <c r="C26" s="41" t="s">
        <v>30</v>
      </c>
      <c r="D26" s="49"/>
    </row>
    <row r="27" spans="1:4">
      <c r="A27" s="41">
        <v>2</v>
      </c>
      <c r="B27" s="42" t="s">
        <v>234</v>
      </c>
      <c r="C27" s="41" t="s">
        <v>30</v>
      </c>
      <c r="D27" s="49"/>
    </row>
    <row r="28" spans="1:4">
      <c r="A28" s="41">
        <v>1</v>
      </c>
      <c r="B28" s="42" t="s">
        <v>263</v>
      </c>
      <c r="C28" s="41" t="s">
        <v>30</v>
      </c>
      <c r="D28" s="49"/>
    </row>
    <row r="29" spans="1:4">
      <c r="A29" s="41">
        <v>3</v>
      </c>
      <c r="B29" s="43" t="s">
        <v>134</v>
      </c>
      <c r="C29" s="41" t="s">
        <v>30</v>
      </c>
      <c r="D29" s="49"/>
    </row>
    <row r="30" spans="1:4">
      <c r="A30" s="41">
        <v>2</v>
      </c>
      <c r="B30" s="42" t="s">
        <v>236</v>
      </c>
      <c r="C30" s="41" t="s">
        <v>37</v>
      </c>
      <c r="D30" s="49">
        <f>SUM(A30:A34)</f>
        <v>20</v>
      </c>
    </row>
    <row r="31" spans="1:4">
      <c r="A31" s="41">
        <v>2</v>
      </c>
      <c r="B31" s="44" t="s">
        <v>36</v>
      </c>
      <c r="C31" s="45" t="s">
        <v>37</v>
      </c>
      <c r="D31" s="49"/>
    </row>
    <row r="32" spans="1:4">
      <c r="A32" s="41">
        <v>9</v>
      </c>
      <c r="B32" s="43" t="s">
        <v>161</v>
      </c>
      <c r="C32" s="41" t="s">
        <v>37</v>
      </c>
      <c r="D32" s="49"/>
    </row>
    <row r="33" spans="1:4">
      <c r="A33" s="41">
        <v>2</v>
      </c>
      <c r="B33" s="44" t="s">
        <v>36</v>
      </c>
      <c r="C33" s="45" t="s">
        <v>37</v>
      </c>
      <c r="D33" s="49"/>
    </row>
    <row r="34" spans="1:4">
      <c r="A34" s="41">
        <v>5</v>
      </c>
      <c r="B34" s="43" t="s">
        <v>161</v>
      </c>
      <c r="C34" s="41" t="s">
        <v>37</v>
      </c>
      <c r="D34" s="49"/>
    </row>
    <row r="35" spans="1:4">
      <c r="A35" s="41">
        <v>10</v>
      </c>
      <c r="B35" s="42" t="s">
        <v>257</v>
      </c>
      <c r="C35" s="41" t="s">
        <v>243</v>
      </c>
      <c r="D35" s="49">
        <f>A35+A36</f>
        <v>20</v>
      </c>
    </row>
    <row r="36" spans="1:4">
      <c r="A36" s="41">
        <v>10</v>
      </c>
      <c r="B36" s="42" t="s">
        <v>257</v>
      </c>
      <c r="C36" s="41" t="s">
        <v>243</v>
      </c>
      <c r="D36" s="49"/>
    </row>
    <row r="37" spans="1:4">
      <c r="A37" s="41">
        <v>1</v>
      </c>
      <c r="B37" s="44" t="s">
        <v>31</v>
      </c>
      <c r="C37" s="45" t="s">
        <v>32</v>
      </c>
      <c r="D37" s="58">
        <f>SUM(A37:A47)</f>
        <v>159</v>
      </c>
    </row>
    <row r="38" spans="1:4">
      <c r="A38" s="41">
        <v>36</v>
      </c>
      <c r="B38" s="42" t="s">
        <v>285</v>
      </c>
      <c r="C38" s="41" t="s">
        <v>32</v>
      </c>
      <c r="D38" s="58"/>
    </row>
    <row r="39" spans="1:4">
      <c r="A39" s="41">
        <v>5</v>
      </c>
      <c r="B39" s="42" t="s">
        <v>287</v>
      </c>
      <c r="C39" s="41" t="s">
        <v>32</v>
      </c>
      <c r="D39" s="58"/>
    </row>
    <row r="40" spans="1:4">
      <c r="A40" s="41">
        <v>24</v>
      </c>
      <c r="B40" s="41" t="s">
        <v>189</v>
      </c>
      <c r="C40" s="41" t="s">
        <v>32</v>
      </c>
      <c r="D40" s="58"/>
    </row>
    <row r="41" spans="1:4">
      <c r="A41" s="41">
        <v>12</v>
      </c>
      <c r="B41" s="41" t="s">
        <v>196</v>
      </c>
      <c r="C41" s="41" t="s">
        <v>32</v>
      </c>
      <c r="D41" s="58"/>
    </row>
    <row r="42" spans="1:4">
      <c r="A42" s="41">
        <v>2</v>
      </c>
      <c r="B42" s="41" t="s">
        <v>203</v>
      </c>
      <c r="C42" s="41" t="s">
        <v>32</v>
      </c>
      <c r="D42" s="58"/>
    </row>
    <row r="43" spans="1:4">
      <c r="A43" s="41">
        <v>36</v>
      </c>
      <c r="B43" s="42" t="s">
        <v>285</v>
      </c>
      <c r="C43" s="41" t="s">
        <v>32</v>
      </c>
      <c r="D43" s="58"/>
    </row>
    <row r="44" spans="1:4">
      <c r="A44" s="41">
        <v>24</v>
      </c>
      <c r="B44" s="41" t="s">
        <v>189</v>
      </c>
      <c r="C44" s="41" t="s">
        <v>32</v>
      </c>
      <c r="D44" s="58"/>
    </row>
    <row r="45" spans="1:4">
      <c r="A45" s="41">
        <v>12</v>
      </c>
      <c r="B45" s="41" t="s">
        <v>203</v>
      </c>
      <c r="C45" s="41" t="s">
        <v>32</v>
      </c>
      <c r="D45" s="58"/>
    </row>
    <row r="46" spans="1:4">
      <c r="A46" s="41">
        <v>6</v>
      </c>
      <c r="B46" s="41" t="s">
        <v>196</v>
      </c>
      <c r="C46" s="41" t="s">
        <v>32</v>
      </c>
      <c r="D46" s="58"/>
    </row>
    <row r="47" spans="1:4">
      <c r="A47" s="41">
        <v>1</v>
      </c>
      <c r="B47" s="41" t="s">
        <v>217</v>
      </c>
      <c r="C47" s="41" t="s">
        <v>32</v>
      </c>
      <c r="D47" s="58"/>
    </row>
    <row r="48" spans="1:4">
      <c r="A48" s="41">
        <v>19</v>
      </c>
      <c r="B48" s="42" t="s">
        <v>256</v>
      </c>
      <c r="C48" s="41" t="s">
        <v>75</v>
      </c>
      <c r="D48" s="49">
        <f>A48+A49</f>
        <v>24</v>
      </c>
    </row>
    <row r="49" spans="1:4">
      <c r="A49" s="41">
        <v>5</v>
      </c>
      <c r="B49" s="42" t="s">
        <v>256</v>
      </c>
      <c r="C49" s="41" t="s">
        <v>75</v>
      </c>
      <c r="D49" s="49"/>
    </row>
  </sheetData>
  <sortState xmlns:xlrd2="http://schemas.microsoft.com/office/spreadsheetml/2017/richdata2" ref="A1:C49">
    <sortCondition ref="C1:C49"/>
  </sortState>
  <mergeCells count="12">
    <mergeCell ref="D1:D4"/>
    <mergeCell ref="D5:D8"/>
    <mergeCell ref="D14:D16"/>
    <mergeCell ref="D19:D20"/>
    <mergeCell ref="D21:D24"/>
    <mergeCell ref="D25:D29"/>
    <mergeCell ref="D30:D34"/>
    <mergeCell ref="D37:D47"/>
    <mergeCell ref="D48:D49"/>
    <mergeCell ref="D10:D11"/>
    <mergeCell ref="D17:D18"/>
    <mergeCell ref="D35:D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liste joueurs salarié</vt:lpstr>
      <vt:lpstr>BRUT</vt:lpstr>
      <vt:lpstr>NET</vt:lpstr>
      <vt:lpstr> Femme brut</vt:lpstr>
      <vt:lpstr>Femme net</vt:lpstr>
      <vt:lpstr>Homme brut</vt:lpstr>
      <vt:lpstr>Homme net</vt:lpstr>
      <vt:lpstr>mixte brut</vt:lpstr>
      <vt:lpstr>mixte net</vt:lpstr>
      <vt:lpstr>general brut+net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ALLAIN Loic (BPBFC)</dc:creator>
  <cp:lastModifiedBy>valerie perriere</cp:lastModifiedBy>
  <cp:lastPrinted>2025-06-24T16:08:17Z</cp:lastPrinted>
  <dcterms:created xsi:type="dcterms:W3CDTF">2025-06-23T21:59:02Z</dcterms:created>
  <dcterms:modified xsi:type="dcterms:W3CDTF">2025-07-02T06:53:33Z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etDate">
    <vt:lpwstr>2025-06-23T22:10:00Z</vt:lpwstr>
  </property>
  <property fmtid="{D5CDD505-2E9C-101B-9397-08002B2CF9AE}" pid="4" name="MSIP_Label_48a19f0c-bea1-442e-a475-ed109d9ec508_Method">
    <vt:lpwstr>Standard</vt:lpwstr>
  </property>
  <property fmtid="{D5CDD505-2E9C-101B-9397-08002B2CF9AE}" pid="5" name="MSIP_Label_48a19f0c-bea1-442e-a475-ed109d9ec508_Name">
    <vt:lpwstr>48a19f0c-bea1-442e-a475-ed109d9ec508</vt:lpwstr>
  </property>
  <property fmtid="{D5CDD505-2E9C-101B-9397-08002B2CF9AE}" pid="6" name="MSIP_Label_48a19f0c-bea1-442e-a475-ed109d9ec508_SiteId">
    <vt:lpwstr>d5bb6d35-8a82-4329-b49a-5030bd6497ab</vt:lpwstr>
  </property>
  <property fmtid="{D5CDD505-2E9C-101B-9397-08002B2CF9AE}" pid="7" name="MSIP_Label_48a19f0c-bea1-442e-a475-ed109d9ec508_ActionId">
    <vt:lpwstr>c97c464f-7286-4a8e-9547-38054cbf2ce1</vt:lpwstr>
  </property>
  <property fmtid="{D5CDD505-2E9C-101B-9397-08002B2CF9AE}" pid="8" name="MSIP_Label_48a19f0c-bea1-442e-a475-ed109d9ec508_ContentBits">
    <vt:lpwstr>0</vt:lpwstr>
  </property>
</Properties>
</file>